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Zalo Received Files\"/>
    </mc:Choice>
  </mc:AlternateContent>
  <bookViews>
    <workbookView xWindow="0" yWindow="0" windowWidth="28800" windowHeight="12000"/>
  </bookViews>
  <sheets>
    <sheet name="Danh sách HS đủ ĐK tham gia VCK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1" i="5" l="1"/>
  <c r="F140" i="5"/>
  <c r="F139" i="5"/>
  <c r="F137" i="5"/>
  <c r="F136" i="5"/>
  <c r="F135" i="5"/>
  <c r="F133" i="5"/>
  <c r="F132" i="5"/>
  <c r="F131" i="5"/>
  <c r="F129" i="5"/>
  <c r="F128" i="5"/>
  <c r="F127" i="5"/>
  <c r="F125" i="5"/>
  <c r="F124" i="5"/>
  <c r="F123" i="5"/>
  <c r="G141" i="5" l="1"/>
  <c r="G140" i="5"/>
  <c r="G137" i="5"/>
  <c r="G136" i="5"/>
  <c r="G135" i="5"/>
  <c r="G133" i="5"/>
  <c r="G132" i="5"/>
  <c r="G131" i="5"/>
  <c r="G129" i="5"/>
  <c r="G128" i="5"/>
  <c r="G127" i="5"/>
  <c r="G125" i="5"/>
  <c r="G124" i="5"/>
  <c r="E142" i="5"/>
  <c r="E138" i="5"/>
  <c r="E134" i="5"/>
  <c r="E130" i="5"/>
  <c r="E126" i="5"/>
  <c r="E143" i="5" s="1"/>
  <c r="F142" i="5" l="1"/>
  <c r="G142" i="5" s="1"/>
  <c r="F138" i="5"/>
  <c r="G138" i="5" s="1"/>
  <c r="F130" i="5"/>
  <c r="G130" i="5" s="1"/>
  <c r="F126" i="5"/>
  <c r="F143" i="5" s="1"/>
  <c r="G123" i="5"/>
  <c r="F134" i="5"/>
  <c r="G134" i="5" s="1"/>
  <c r="G139" i="5"/>
  <c r="G143" i="5" l="1"/>
  <c r="G126" i="5"/>
</calcChain>
</file>

<file path=xl/sharedStrings.xml><?xml version="1.0" encoding="utf-8"?>
<sst xmlns="http://schemas.openxmlformats.org/spreadsheetml/2006/main" count="628" uniqueCount="277">
  <si>
    <t>Trạng Thái</t>
  </si>
  <si>
    <t>Số May Mắn</t>
  </si>
  <si>
    <t>Tên đăng nhập</t>
  </si>
  <si>
    <t>Họ tên</t>
  </si>
  <si>
    <t>Tên Lớp</t>
  </si>
  <si>
    <t>Khối</t>
  </si>
  <si>
    <t>Số câu đúng</t>
  </si>
  <si>
    <t>Số câu sai</t>
  </si>
  <si>
    <t>Đủ Điều Kiện Tham Gia Vòng Chung Kết Cấp Trường</t>
  </si>
  <si>
    <t>ntn1-1257</t>
  </si>
  <si>
    <t>Huỳnh Ý Bình</t>
  </si>
  <si>
    <t>1/2</t>
  </si>
  <si>
    <t>1</t>
  </si>
  <si>
    <t>1/3</t>
  </si>
  <si>
    <t>1/1</t>
  </si>
  <si>
    <t>ntn1-1260</t>
  </si>
  <si>
    <t>Nguyễn Thế Minh Khang</t>
  </si>
  <si>
    <t>ntn1-1305</t>
  </si>
  <si>
    <t>Nguyễn Mai Vy</t>
  </si>
  <si>
    <t>ntn1-1264</t>
  </si>
  <si>
    <t>Nguyễn Tuấn Minh</t>
  </si>
  <si>
    <t>ntn1-1244</t>
  </si>
  <si>
    <t>Đặng An Nhiên</t>
  </si>
  <si>
    <t>ntn1-1247</t>
  </si>
  <si>
    <t>Phạm Mai Thanh</t>
  </si>
  <si>
    <t>ntn1-1265</t>
  </si>
  <si>
    <t>Trần Bảo Ngọc</t>
  </si>
  <si>
    <t>ntn1-1267</t>
  </si>
  <si>
    <t>Phan Lê Minh Nhân</t>
  </si>
  <si>
    <t>ntn1-1302</t>
  </si>
  <si>
    <t>Nguyễn Trần Hoàng Thái</t>
  </si>
  <si>
    <t>ntn1-1245</t>
  </si>
  <si>
    <t>Trần Minh Phương</t>
  </si>
  <si>
    <t>ntn1-1234</t>
  </si>
  <si>
    <t>Trần Phú Hùng</t>
  </si>
  <si>
    <t>ntn1-1249</t>
  </si>
  <si>
    <t>Lê Nguyễn Bảo Tín</t>
  </si>
  <si>
    <t>ntn1-1231</t>
  </si>
  <si>
    <t>Đoàn Gia Hân</t>
  </si>
  <si>
    <t>ntn1-1228</t>
  </si>
  <si>
    <t>Ngô Phương Anh</t>
  </si>
  <si>
    <t>ntn1-1242</t>
  </si>
  <si>
    <t>Trương Bảo Ngọc</t>
  </si>
  <si>
    <t>ntn1-1251</t>
  </si>
  <si>
    <t>Nguyễn Ngọc Tường Vy</t>
  </si>
  <si>
    <t>ntn1-1258</t>
  </si>
  <si>
    <t>Nguyễn Huỳnh Đông</t>
  </si>
  <si>
    <t>ntn1-1227</t>
  </si>
  <si>
    <t>Lưu Tâm Anh</t>
  </si>
  <si>
    <t>ntn1-1254</t>
  </si>
  <si>
    <t>Trần Gia An</t>
  </si>
  <si>
    <t>ntn1-1230</t>
  </si>
  <si>
    <t>Lê Thiên Bảo</t>
  </si>
  <si>
    <t>ntn1-1240</t>
  </si>
  <si>
    <t>Nguyễn Ngọc My Lan</t>
  </si>
  <si>
    <t>ntn1-1239</t>
  </si>
  <si>
    <t>Trịnh Hoàng Kim</t>
  </si>
  <si>
    <t>ntn1-1266</t>
  </si>
  <si>
    <t>Nguyễn Chí Nhân</t>
  </si>
  <si>
    <t>ntn1-1275</t>
  </si>
  <si>
    <t>Lương Nhã Uyên</t>
  </si>
  <si>
    <t>ntn1-1263</t>
  </si>
  <si>
    <t>Trần Bảo Long</t>
  </si>
  <si>
    <t>ntn1-1233</t>
  </si>
  <si>
    <t>Nguyễn Văn Huy Hoàng</t>
  </si>
  <si>
    <t>ntn1-1256</t>
  </si>
  <si>
    <t>Nguyễn Huỳnh Ngọc Anh</t>
  </si>
  <si>
    <t>ntn1-1273</t>
  </si>
  <si>
    <t>Trần Ngọc Cát Tường</t>
  </si>
  <si>
    <t>ntn1-1232</t>
  </si>
  <si>
    <t>Nguyễn Lê Phúc Hân</t>
  </si>
  <si>
    <t>ntn1-1261</t>
  </si>
  <si>
    <t>Bùi Anh Khoa</t>
  </si>
  <si>
    <t>ntn1-1274</t>
  </si>
  <si>
    <t>Lương Ngọc Lê Uyên</t>
  </si>
  <si>
    <t>ntn1-1276</t>
  </si>
  <si>
    <t>Nguyễn Hoàng Phương Uyên</t>
  </si>
  <si>
    <t>Nguyễn Quang Minh</t>
  </si>
  <si>
    <t>ntn1-1236</t>
  </si>
  <si>
    <t>Trần Phú Khang</t>
  </si>
  <si>
    <t>ntn1-1277</t>
  </si>
  <si>
    <t>Đào Phúc Vinh</t>
  </si>
  <si>
    <t>Nguyễn Ngọc Hân</t>
  </si>
  <si>
    <t>ntn1-1278</t>
  </si>
  <si>
    <t>Lìu Vận Vinh</t>
  </si>
  <si>
    <t>ntn1-1262</t>
  </si>
  <si>
    <t>Đường Vĩ Kiệt</t>
  </si>
  <si>
    <t>Nguyễn Minh Quân</t>
  </si>
  <si>
    <t>2</t>
  </si>
  <si>
    <t>2/1</t>
  </si>
  <si>
    <t>ntn1-0312</t>
  </si>
  <si>
    <t>Trần Khải Lâm</t>
  </si>
  <si>
    <t>2/2</t>
  </si>
  <si>
    <t>ntn1-0317</t>
  </si>
  <si>
    <t>Lôi Phong Nguyên</t>
  </si>
  <si>
    <t>ntn1-0359</t>
  </si>
  <si>
    <t>Trần Lê Quý Dương</t>
  </si>
  <si>
    <t>ntn1-0323</t>
  </si>
  <si>
    <t>Lê Tuấn Thiên</t>
  </si>
  <si>
    <t>ntn1-0296</t>
  </si>
  <si>
    <t>Nguyễn Mỹ An</t>
  </si>
  <si>
    <t>2/3</t>
  </si>
  <si>
    <t>ntn1-0303</t>
  </si>
  <si>
    <t>Nguyễn Hoàng Ngọc Hân</t>
  </si>
  <si>
    <t>ntn1-0334</t>
  </si>
  <si>
    <t>Vũ Đức Tuấn Hưng</t>
  </si>
  <si>
    <t>ntn1-0342</t>
  </si>
  <si>
    <t>Ngô Nguyễn Minh Nhật</t>
  </si>
  <si>
    <t>ntn1-0314</t>
  </si>
  <si>
    <t>Huỳnh Gia Mẫn</t>
  </si>
  <si>
    <t>ntn1-0315</t>
  </si>
  <si>
    <t>Lê Tuấn Minh</t>
  </si>
  <si>
    <t>ntn1-0297</t>
  </si>
  <si>
    <t>Phùng Thị Bảo Anh</t>
  </si>
  <si>
    <t>Nguyễn Phương Anh</t>
  </si>
  <si>
    <t>ntn1-0377</t>
  </si>
  <si>
    <t>Bùi Khánh Vy</t>
  </si>
  <si>
    <t>ntn1-0302</t>
  </si>
  <si>
    <t>Nguyễn Ngọc Diệp</t>
  </si>
  <si>
    <t>ntn1-0375</t>
  </si>
  <si>
    <t>Võ Trí Vĩ</t>
  </si>
  <si>
    <t>ntn1-0320</t>
  </si>
  <si>
    <t>Thái Anh Quân</t>
  </si>
  <si>
    <t>ntn1-0308</t>
  </si>
  <si>
    <t>Nguyễn Võ Minh Khôi</t>
  </si>
  <si>
    <t>ntn1-0353</t>
  </si>
  <si>
    <t>ntn1-0307</t>
  </si>
  <si>
    <t>Hoàng Bảo Khánh</t>
  </si>
  <si>
    <t>ntn1-0360</t>
  </si>
  <si>
    <t>Tô Khải Huyên</t>
  </si>
  <si>
    <t>ntn1-0350</t>
  </si>
  <si>
    <t>Trương Tường Vy</t>
  </si>
  <si>
    <t>ntn1-230321</t>
  </si>
  <si>
    <t>Nguyễn Minh Nhật Thanh</t>
  </si>
  <si>
    <t>ntn1-0365</t>
  </si>
  <si>
    <t>Đoàn Hoàng Tuyết Ngân</t>
  </si>
  <si>
    <t>ntn1-0340</t>
  </si>
  <si>
    <t>Nguyễn Dương Khánh Loan</t>
  </si>
  <si>
    <t>ntn1-0356</t>
  </si>
  <si>
    <t>Nguyễn Đức Thiên Bảo</t>
  </si>
  <si>
    <t>ntn1-0361</t>
  </si>
  <si>
    <t>Phạm Nguyễn Nhã Khanh</t>
  </si>
  <si>
    <t>ntn1-0304</t>
  </si>
  <si>
    <t>Trần Lê Khánh Hiệp</t>
  </si>
  <si>
    <t>ntn1-0371</t>
  </si>
  <si>
    <t>Chung Hiệp Thành</t>
  </si>
  <si>
    <t>ntn1-0367</t>
  </si>
  <si>
    <t>Trần Kiện Phong</t>
  </si>
  <si>
    <t>ntn1-0372</t>
  </si>
  <si>
    <t>Dương Vĩ Thành</t>
  </si>
  <si>
    <t>3</t>
  </si>
  <si>
    <t>ntn1-0406</t>
  </si>
  <si>
    <t>Đặng Minh Phú</t>
  </si>
  <si>
    <t>3/3</t>
  </si>
  <si>
    <t>3/2</t>
  </si>
  <si>
    <t>3/1</t>
  </si>
  <si>
    <t>dep00i</t>
  </si>
  <si>
    <t>Vũ Đức Tuấn Lộc</t>
  </si>
  <si>
    <t>ntn1-0461</t>
  </si>
  <si>
    <t>Nguyễn Lê Nhã Hân</t>
  </si>
  <si>
    <t>ntn1-0409</t>
  </si>
  <si>
    <t>Nguyễn Bảo Sơn</t>
  </si>
  <si>
    <t>ntn1-0418</t>
  </si>
  <si>
    <t>Hà Khánh Mỹ Châu</t>
  </si>
  <si>
    <t>ntn1-1396</t>
  </si>
  <si>
    <t>Phùng Chí Hào</t>
  </si>
  <si>
    <t>ntn1-0394</t>
  </si>
  <si>
    <t>Ừng Phú Hào</t>
  </si>
  <si>
    <t>ntn1-0401</t>
  </si>
  <si>
    <t>Nguyễn Quang Nam</t>
  </si>
  <si>
    <t>ntn1-0414</t>
  </si>
  <si>
    <t>Lê Nguyễn Bảo Trân</t>
  </si>
  <si>
    <t>ntn1-0478</t>
  </si>
  <si>
    <t>ntn1-0397</t>
  </si>
  <si>
    <t>Nguyễn Phước Đăng Khôi</t>
  </si>
  <si>
    <t>ntn1-0443</t>
  </si>
  <si>
    <t>Hồ Trắc Phong</t>
  </si>
  <si>
    <t>ntn1-0437</t>
  </si>
  <si>
    <t>Trần Nguyễn Gia Minh</t>
  </si>
  <si>
    <t>ntn1-0400</t>
  </si>
  <si>
    <t>ntn1-0398</t>
  </si>
  <si>
    <t>Trương Võ Hoàng Kim</t>
  </si>
  <si>
    <t>ntn1-0408</t>
  </si>
  <si>
    <t>Trương Bảo Quân</t>
  </si>
  <si>
    <t>ntn1-0455</t>
  </si>
  <si>
    <t>ntn1-0474</t>
  </si>
  <si>
    <t>Nguyễn Lê Minh Nhật</t>
  </si>
  <si>
    <t>ntn1-0428</t>
  </si>
  <si>
    <t>Huỳnh Tuấn Hào</t>
  </si>
  <si>
    <t>ntn1-0426</t>
  </si>
  <si>
    <t>Quãng Ngọc Bảo Diệp</t>
  </si>
  <si>
    <t>dep00m</t>
  </si>
  <si>
    <t>Nguyễn Phương Dũng</t>
  </si>
  <si>
    <t>ntn1-0410</t>
  </si>
  <si>
    <t>Nguyễn Quốc Thái</t>
  </si>
  <si>
    <t>ntn1-0424</t>
  </si>
  <si>
    <t>Mai Gia Bảo</t>
  </si>
  <si>
    <t>ntn1-0387</t>
  </si>
  <si>
    <t>Bùi Nguyễn Gia Bảo</t>
  </si>
  <si>
    <t>4</t>
  </si>
  <si>
    <t>4/2</t>
  </si>
  <si>
    <t>4/1</t>
  </si>
  <si>
    <t>4/3</t>
  </si>
  <si>
    <t>ntn1-0583</t>
  </si>
  <si>
    <t>Trần Minh Trí</t>
  </si>
  <si>
    <t>ntn1-0528</t>
  </si>
  <si>
    <t>Đàm Chí Hào</t>
  </si>
  <si>
    <t>ntn1-0554</t>
  </si>
  <si>
    <t>Cấn Xuân Yến</t>
  </si>
  <si>
    <t>ntn1-0557</t>
  </si>
  <si>
    <t>Trần Quốc Anh</t>
  </si>
  <si>
    <t>ntn1-0505</t>
  </si>
  <si>
    <t>Lý Kim Nguyên</t>
  </si>
  <si>
    <t>ntn1-0541</t>
  </si>
  <si>
    <t>Vũ Quỳnh Nhi</t>
  </si>
  <si>
    <t>ntn1-0529</t>
  </si>
  <si>
    <t>ntn1-0526</t>
  </si>
  <si>
    <t>Lê Kiến Đạt</t>
  </si>
  <si>
    <t>ntn1-0523</t>
  </si>
  <si>
    <t>Nguyễn Minh Chi</t>
  </si>
  <si>
    <t>ntn1-0542</t>
  </si>
  <si>
    <t>Tô Khả Nhiên</t>
  </si>
  <si>
    <t>ntn1-0534</t>
  </si>
  <si>
    <t>Nguyễn Tiến Minh</t>
  </si>
  <si>
    <t>ntn1-0581</t>
  </si>
  <si>
    <t>Nguyễn Phương Thư</t>
  </si>
  <si>
    <t>ntn1-0580</t>
  </si>
  <si>
    <t>Huỳnh Ngọc Như Quỳnh</t>
  </si>
  <si>
    <t>ntn1-0565</t>
  </si>
  <si>
    <t>Nguyễn Tiến Hưng</t>
  </si>
  <si>
    <t>ntn1-0585</t>
  </si>
  <si>
    <t>Hồ Nguyễn Cát Tường</t>
  </si>
  <si>
    <t>ntn1-0535</t>
  </si>
  <si>
    <t>ntn1-0559</t>
  </si>
  <si>
    <t>Nguyễn Chí Dũng</t>
  </si>
  <si>
    <t>ntn1-0552</t>
  </si>
  <si>
    <t>Nguyễn Thảo Tiên</t>
  </si>
  <si>
    <t>ntn1-0551</t>
  </si>
  <si>
    <t>Võ Minh Thư</t>
  </si>
  <si>
    <t>ntn1-0549</t>
  </si>
  <si>
    <t>Nguyễn Dương Minh Sơn</t>
  </si>
  <si>
    <t>5</t>
  </si>
  <si>
    <t>5/2</t>
  </si>
  <si>
    <t>5/1</t>
  </si>
  <si>
    <t>ntn1-0675</t>
  </si>
  <si>
    <t>Trần Phú Hưng</t>
  </si>
  <si>
    <t>ntn1-0659</t>
  </si>
  <si>
    <t>Nguyễn Lê Nhã Uyên</t>
  </si>
  <si>
    <t>5/3</t>
  </si>
  <si>
    <t>cep05y</t>
  </si>
  <si>
    <t>Mai Hoàng Việt</t>
  </si>
  <si>
    <t>ntn1-0643</t>
  </si>
  <si>
    <t>Ngô Kim Long</t>
  </si>
  <si>
    <t>dep0yw</t>
  </si>
  <si>
    <t>Trần Phương Ngọc Hiền</t>
  </si>
  <si>
    <t>ntn1-0638</t>
  </si>
  <si>
    <t>Nguyễn Hữu Hy</t>
  </si>
  <si>
    <t>ntn1-0594</t>
  </si>
  <si>
    <t>Lâm An Quý Giàu</t>
  </si>
  <si>
    <t>ntn1-0598</t>
  </si>
  <si>
    <t>Nguyễn Trần Mạnh Hùng</t>
  </si>
  <si>
    <t>ntn1-0641</t>
  </si>
  <si>
    <t>Lê Mỹ Linh</t>
  </si>
  <si>
    <t>DANH SÁCH HỌC SINH THAM GIA VCK CẤP TRƯỜNG ĐẤU TRƯỜNG VIOEDU NĂM HỌC 2023 - 2024</t>
  </si>
  <si>
    <t>THỐNG KÊ
HỌC SINH
ĐỦ ĐIỀU KIỆN
THAM GIA
VIOEDU
CẤP TRƯỜNG</t>
  </si>
  <si>
    <t>Lớp</t>
  </si>
  <si>
    <t>Sĩ số HS</t>
  </si>
  <si>
    <t>Số HS đủ điều kiện tham gia cấp Trường
(đạt tối thiểu 105 điểm)</t>
  </si>
  <si>
    <t>Tỉ lệ</t>
  </si>
  <si>
    <t>TỔNG KHỐI 1</t>
  </si>
  <si>
    <t>TỔNG KHỐI 2</t>
  </si>
  <si>
    <t>TỔNG KHỐI 3</t>
  </si>
  <si>
    <t>TỔNG KHỐI 4</t>
  </si>
  <si>
    <t>TỔNG KHỐI 5</t>
  </si>
  <si>
    <t>TỔNG TOÀN TRƯỜNG</t>
  </si>
  <si>
    <t>Tổng số giây
suy nghĩ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</si>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</sst>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7" x14ac:knownFonts="1">
    <font>
      <sz val="12"/>
      <color theme="1"/>
      <name val="Times New Roman"/>
      <family val="2"/>
    </font>
    <font>
      <b/>
      <sz val="14"/>
      <color rgb="FF123456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2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D9F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295D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8FB4"/>
        <bgColor indexed="64"/>
      </patternFill>
    </fill>
    <fill>
      <patternFill patternType="solid">
        <fgColor rgb="FFFF4F8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" fontId="4" fillId="4" borderId="9" xfId="0" quotePrefix="1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4" fillId="4" borderId="12" xfId="0" quotePrefix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4" fillId="4" borderId="16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2" fontId="3" fillId="5" borderId="21" xfId="0" applyNumberFormat="1" applyFont="1" applyFill="1" applyBorder="1" applyAlignment="1">
      <alignment horizontal="center" vertical="center"/>
    </xf>
    <xf numFmtId="16" fontId="4" fillId="6" borderId="9" xfId="0" quotePrefix="1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2" fontId="4" fillId="6" borderId="11" xfId="0" applyNumberFormat="1" applyFont="1" applyFill="1" applyBorder="1" applyAlignment="1">
      <alignment horizontal="center" vertical="center"/>
    </xf>
    <xf numFmtId="0" fontId="4" fillId="6" borderId="12" xfId="0" quotePrefix="1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2" fontId="4" fillId="6" borderId="14" xfId="0" applyNumberFormat="1" applyFont="1" applyFill="1" applyBorder="1" applyAlignment="1">
      <alignment horizontal="center" vertical="center"/>
    </xf>
    <xf numFmtId="0" fontId="4" fillId="6" borderId="16" xfId="0" quotePrefix="1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2" fontId="4" fillId="6" borderId="18" xfId="0" applyNumberFormat="1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2" fontId="3" fillId="7" borderId="21" xfId="0" applyNumberFormat="1" applyFont="1" applyFill="1" applyBorder="1" applyAlignment="1">
      <alignment horizontal="center" vertical="center"/>
    </xf>
    <xf numFmtId="16" fontId="4" fillId="8" borderId="9" xfId="0" quotePrefix="1" applyNumberFormat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 vertical="center"/>
    </xf>
    <xf numFmtId="0" fontId="4" fillId="8" borderId="12" xfId="0" quotePrefix="1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2" fontId="4" fillId="8" borderId="8" xfId="0" applyNumberFormat="1" applyFont="1" applyFill="1" applyBorder="1" applyAlignment="1">
      <alignment horizontal="center" vertical="center"/>
    </xf>
    <xf numFmtId="0" fontId="4" fillId="8" borderId="16" xfId="0" quotePrefix="1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2" fontId="3" fillId="9" borderId="21" xfId="0" applyNumberFormat="1" applyFont="1" applyFill="1" applyBorder="1" applyAlignment="1">
      <alignment horizontal="center" vertical="center"/>
    </xf>
    <xf numFmtId="16" fontId="4" fillId="10" borderId="9" xfId="0" quotePrefix="1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2" fontId="4" fillId="10" borderId="2" xfId="0" applyNumberFormat="1" applyFont="1" applyFill="1" applyBorder="1" applyAlignment="1">
      <alignment horizontal="center" vertical="center"/>
    </xf>
    <xf numFmtId="0" fontId="4" fillId="10" borderId="12" xfId="0" quotePrefix="1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2" fontId="4" fillId="10" borderId="8" xfId="0" applyNumberFormat="1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2" fontId="4" fillId="10" borderId="15" xfId="0" applyNumberFormat="1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vertical="center"/>
    </xf>
    <xf numFmtId="16" fontId="4" fillId="12" borderId="9" xfId="0" quotePrefix="1" applyNumberFormat="1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2" fontId="4" fillId="12" borderId="2" xfId="0" applyNumberFormat="1" applyFont="1" applyFill="1" applyBorder="1" applyAlignment="1">
      <alignment horizontal="center" vertical="center"/>
    </xf>
    <xf numFmtId="0" fontId="4" fillId="12" borderId="12" xfId="0" quotePrefix="1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2" fontId="4" fillId="12" borderId="8" xfId="0" applyNumberFormat="1" applyFont="1" applyFill="1" applyBorder="1" applyAlignment="1">
      <alignment horizontal="center" vertical="center"/>
    </xf>
    <xf numFmtId="0" fontId="4" fillId="12" borderId="16" xfId="0" quotePrefix="1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2" fontId="4" fillId="12" borderId="15" xfId="0" applyNumberFormat="1" applyFont="1" applyFill="1" applyBorder="1" applyAlignment="1">
      <alignment horizontal="center" vertical="center"/>
    </xf>
    <xf numFmtId="0" fontId="3" fillId="13" borderId="21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 vertical="center"/>
    </xf>
    <xf numFmtId="2" fontId="3" fillId="13" borderId="21" xfId="0" applyNumberFormat="1" applyFont="1" applyFill="1" applyBorder="1" applyAlignment="1">
      <alignment horizontal="center" vertical="center"/>
    </xf>
    <xf numFmtId="0" fontId="3" fillId="14" borderId="25" xfId="0" applyFont="1" applyFill="1" applyBorder="1" applyAlignment="1">
      <alignment horizontal="center" vertical="center"/>
    </xf>
    <xf numFmtId="0" fontId="3" fillId="14" borderId="26" xfId="0" applyFont="1" applyFill="1" applyBorder="1" applyAlignment="1">
      <alignment horizontal="center" vertical="center"/>
    </xf>
    <xf numFmtId="2" fontId="3" fillId="14" borderId="2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164" fontId="2" fillId="15" borderId="1" xfId="0" applyNumberFormat="1" applyFont="1" applyFill="1" applyBorder="1" applyAlignment="1">
      <alignment horizontal="center" vertical="center"/>
    </xf>
    <xf numFmtId="0" fontId="2" fillId="15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10" borderId="1" xfId="0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/>
    <xf numFmtId="0" fontId="2" fillId="16" borderId="1" xfId="0" applyFont="1" applyFill="1" applyBorder="1" applyAlignment="1">
      <alignment horizontal="center" vertical="center"/>
    </xf>
    <xf numFmtId="164" fontId="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/>
    <xf numFmtId="0" fontId="2" fillId="17" borderId="1" xfId="0" applyFont="1" applyFill="1" applyBorder="1" applyAlignment="1">
      <alignment horizontal="center" vertical="center"/>
    </xf>
    <xf numFmtId="164" fontId="2" fillId="17" borderId="1" xfId="0" applyNumberFormat="1" applyFont="1" applyFill="1" applyBorder="1" applyAlignment="1">
      <alignment horizontal="center" vertical="center"/>
    </xf>
    <xf numFmtId="0" fontId="2" fillId="17" borderId="1" xfId="0" applyFont="1" applyFill="1" applyBorder="1"/>
    <xf numFmtId="0" fontId="2" fillId="18" borderId="1" xfId="0" applyFont="1" applyFill="1" applyBorder="1" applyAlignment="1">
      <alignment horizontal="center" vertical="center"/>
    </xf>
    <xf numFmtId="164" fontId="2" fillId="18" borderId="1" xfId="0" applyNumberFormat="1" applyFont="1" applyFill="1" applyBorder="1" applyAlignment="1">
      <alignment horizontal="center" vertical="center"/>
    </xf>
    <xf numFmtId="0" fontId="2" fillId="18" borderId="1" xfId="0" applyFont="1" applyFill="1" applyBorder="1"/>
    <xf numFmtId="0" fontId="2" fillId="19" borderId="1" xfId="0" applyFont="1" applyFill="1" applyBorder="1" applyAlignment="1">
      <alignment horizontal="center" vertical="center"/>
    </xf>
    <xf numFmtId="164" fontId="2" fillId="19" borderId="1" xfId="0" applyNumberFormat="1" applyFont="1" applyFill="1" applyBorder="1" applyAlignment="1">
      <alignment horizontal="center" vertical="center"/>
    </xf>
    <xf numFmtId="0" fontId="2" fillId="19" borderId="1" xfId="0" applyFont="1" applyFill="1" applyBorder="1"/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/>
    <xf numFmtId="0" fontId="2" fillId="20" borderId="1" xfId="0" applyFont="1" applyFill="1" applyBorder="1" applyAlignment="1">
      <alignment horizontal="center" vertical="center"/>
    </xf>
    <xf numFmtId="164" fontId="2" fillId="20" borderId="1" xfId="0" applyNumberFormat="1" applyFont="1" applyFill="1" applyBorder="1" applyAlignment="1">
      <alignment horizontal="center" vertical="center"/>
    </xf>
    <xf numFmtId="0" fontId="2" fillId="20" borderId="1" xfId="0" applyFont="1" applyFill="1" applyBorder="1"/>
    <xf numFmtId="0" fontId="2" fillId="21" borderId="1" xfId="0" applyFont="1" applyFill="1" applyBorder="1" applyAlignment="1">
      <alignment horizontal="center" vertical="center"/>
    </xf>
    <xf numFmtId="164" fontId="2" fillId="21" borderId="1" xfId="0" applyNumberFormat="1" applyFont="1" applyFill="1" applyBorder="1" applyAlignment="1">
      <alignment horizontal="center" vertical="center"/>
    </xf>
    <xf numFmtId="0" fontId="2" fillId="21" borderId="1" xfId="0" applyFont="1" applyFill="1" applyBorder="1"/>
    <xf numFmtId="0" fontId="2" fillId="22" borderId="1" xfId="0" applyFont="1" applyFill="1" applyBorder="1" applyAlignment="1">
      <alignment horizontal="center" vertical="center"/>
    </xf>
    <xf numFmtId="164" fontId="2" fillId="22" borderId="1" xfId="0" applyNumberFormat="1" applyFont="1" applyFill="1" applyBorder="1" applyAlignment="1">
      <alignment horizontal="center" vertical="center"/>
    </xf>
    <xf numFmtId="0" fontId="2" fillId="22" borderId="1" xfId="0" applyFont="1" applyFill="1" applyBorder="1"/>
    <xf numFmtId="0" fontId="4" fillId="12" borderId="2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right"/>
    </xf>
    <xf numFmtId="0" fontId="3" fillId="13" borderId="20" xfId="0" applyFont="1" applyFill="1" applyBorder="1" applyAlignment="1">
      <alignment horizontal="right"/>
    </xf>
    <xf numFmtId="0" fontId="3" fillId="14" borderId="23" xfId="0" quotePrefix="1" applyFont="1" applyFill="1" applyBorder="1" applyAlignment="1">
      <alignment horizontal="right"/>
    </xf>
    <xf numFmtId="0" fontId="3" fillId="14" borderId="24" xfId="0" applyFont="1" applyFill="1" applyBorder="1" applyAlignment="1">
      <alignment horizontal="right"/>
    </xf>
    <xf numFmtId="0" fontId="6" fillId="2" borderId="2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3" fillId="5" borderId="19" xfId="0" quotePrefix="1" applyFont="1" applyFill="1" applyBorder="1" applyAlignment="1">
      <alignment horizontal="right"/>
    </xf>
    <xf numFmtId="0" fontId="3" fillId="5" borderId="20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3" fillId="7" borderId="19" xfId="0" quotePrefix="1" applyFont="1" applyFill="1" applyBorder="1" applyAlignment="1">
      <alignment horizontal="right"/>
    </xf>
    <xf numFmtId="0" fontId="3" fillId="7" borderId="20" xfId="0" applyFont="1" applyFill="1" applyBorder="1" applyAlignment="1">
      <alignment horizontal="right"/>
    </xf>
    <xf numFmtId="0" fontId="4" fillId="8" borderId="2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3" fillId="9" borderId="19" xfId="0" quotePrefix="1" applyFont="1" applyFill="1" applyBorder="1" applyAlignment="1">
      <alignment horizontal="right"/>
    </xf>
    <xf numFmtId="0" fontId="3" fillId="9" borderId="20" xfId="0" applyFont="1" applyFill="1" applyBorder="1" applyAlignment="1">
      <alignment horizontal="right"/>
    </xf>
    <xf numFmtId="0" fontId="4" fillId="10" borderId="2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3" fillId="11" borderId="19" xfId="0" quotePrefix="1" applyFont="1" applyFill="1" applyBorder="1" applyAlignment="1">
      <alignment horizontal="right"/>
    </xf>
    <xf numFmtId="0" fontId="3" fillId="11" borderId="20" xfId="0" applyFont="1" applyFill="1" applyBorder="1" applyAlignment="1">
      <alignment horizontal="right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FF"/>
      <color rgb="FFFF6600"/>
      <color rgb="FFFF66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topLeftCell="A116" workbookViewId="0">
      <selection activeCell="E132" sqref="E132"/>
    </sheetView>
  </sheetViews>
  <sheetFormatPr defaultRowHeight="15.75" x14ac:dyDescent="0.25"/>
  <cols>
    <col min="1" max="1" width="44.25" bestFit="1" customWidth="1"/>
    <col min="2" max="2" width="13.625" customWidth="1"/>
    <col min="3" max="3" width="15.375" customWidth="1"/>
    <col min="4" max="4" width="26.75" customWidth="1"/>
    <col min="6" max="6" width="12.375" customWidth="1"/>
    <col min="7" max="7" width="13.125" customWidth="1"/>
    <col min="8" max="8" width="11" customWidth="1"/>
    <col min="9" max="9" width="13.75" customWidth="1"/>
  </cols>
  <sheetData>
    <row r="1" spans="1:11" ht="24.6" customHeight="1" x14ac:dyDescent="0.25">
      <c r="A1" s="128" t="s">
        <v>263</v>
      </c>
      <c r="B1" s="129"/>
      <c r="C1" s="129"/>
      <c r="D1" s="129"/>
      <c r="E1" s="129"/>
      <c r="F1" s="129"/>
      <c r="G1" s="129"/>
      <c r="H1" s="129"/>
      <c r="I1" s="130"/>
      <c r="J1" s="78"/>
      <c r="K1" s="78"/>
    </row>
    <row r="2" spans="1:11" s="78" customFormat="1" ht="56.25" x14ac:dyDescent="0.25">
      <c r="A2" s="75" t="s">
        <v>0</v>
      </c>
      <c r="B2" s="76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7" t="s">
        <v>275</v>
      </c>
    </row>
    <row r="3" spans="1:11" x14ac:dyDescent="0.25">
      <c r="A3" s="79" t="s">
        <v>8</v>
      </c>
      <c r="B3" s="80">
        <v>1296</v>
      </c>
      <c r="C3" s="81" t="s">
        <v>21</v>
      </c>
      <c r="D3" s="81" t="s">
        <v>22</v>
      </c>
      <c r="E3" s="81" t="s">
        <v>14</v>
      </c>
      <c r="F3" s="81" t="s">
        <v>12</v>
      </c>
      <c r="G3" s="81">
        <v>206</v>
      </c>
      <c r="H3" s="81">
        <v>4</v>
      </c>
      <c r="I3" s="81">
        <v>6150</v>
      </c>
    </row>
    <row r="4" spans="1:11" x14ac:dyDescent="0.25">
      <c r="A4" s="79" t="s">
        <v>8</v>
      </c>
      <c r="B4" s="80">
        <v>1626</v>
      </c>
      <c r="C4" s="81" t="s">
        <v>23</v>
      </c>
      <c r="D4" s="81" t="s">
        <v>24</v>
      </c>
      <c r="E4" s="81" t="s">
        <v>14</v>
      </c>
      <c r="F4" s="81" t="s">
        <v>12</v>
      </c>
      <c r="G4" s="81">
        <v>205</v>
      </c>
      <c r="H4" s="81">
        <v>5</v>
      </c>
      <c r="I4" s="81">
        <v>4420</v>
      </c>
    </row>
    <row r="5" spans="1:11" x14ac:dyDescent="0.25">
      <c r="A5" s="79" t="s">
        <v>8</v>
      </c>
      <c r="B5" s="80">
        <v>2148</v>
      </c>
      <c r="C5" s="81" t="s">
        <v>31</v>
      </c>
      <c r="D5" s="81" t="s">
        <v>32</v>
      </c>
      <c r="E5" s="81" t="s">
        <v>14</v>
      </c>
      <c r="F5" s="81" t="s">
        <v>12</v>
      </c>
      <c r="G5" s="81">
        <v>204</v>
      </c>
      <c r="H5" s="81">
        <v>6</v>
      </c>
      <c r="I5" s="81">
        <v>4684</v>
      </c>
    </row>
    <row r="6" spans="1:11" x14ac:dyDescent="0.25">
      <c r="A6" s="79" t="s">
        <v>8</v>
      </c>
      <c r="B6" s="80">
        <v>2542</v>
      </c>
      <c r="C6" s="81" t="s">
        <v>33</v>
      </c>
      <c r="D6" s="81" t="s">
        <v>34</v>
      </c>
      <c r="E6" s="81" t="s">
        <v>14</v>
      </c>
      <c r="F6" s="81" t="s">
        <v>12</v>
      </c>
      <c r="G6" s="81">
        <v>203</v>
      </c>
      <c r="H6" s="81">
        <v>7</v>
      </c>
      <c r="I6" s="81">
        <v>4363</v>
      </c>
    </row>
    <row r="7" spans="1:11" x14ac:dyDescent="0.25">
      <c r="A7" s="79" t="s">
        <v>8</v>
      </c>
      <c r="B7" s="80">
        <v>2627</v>
      </c>
      <c r="C7" s="81" t="s">
        <v>35</v>
      </c>
      <c r="D7" s="81" t="s">
        <v>36</v>
      </c>
      <c r="E7" s="81" t="s">
        <v>14</v>
      </c>
      <c r="F7" s="81" t="s">
        <v>12</v>
      </c>
      <c r="G7" s="81">
        <v>203</v>
      </c>
      <c r="H7" s="81">
        <v>7</v>
      </c>
      <c r="I7" s="81">
        <v>4957</v>
      </c>
    </row>
    <row r="8" spans="1:11" x14ac:dyDescent="0.25">
      <c r="A8" s="79" t="s">
        <v>8</v>
      </c>
      <c r="B8" s="80">
        <v>3092</v>
      </c>
      <c r="C8" s="81" t="s">
        <v>37</v>
      </c>
      <c r="D8" s="81" t="s">
        <v>38</v>
      </c>
      <c r="E8" s="81" t="s">
        <v>14</v>
      </c>
      <c r="F8" s="81" t="s">
        <v>12</v>
      </c>
      <c r="G8" s="81">
        <v>202</v>
      </c>
      <c r="H8" s="81">
        <v>8</v>
      </c>
      <c r="I8" s="81">
        <v>4926</v>
      </c>
    </row>
    <row r="9" spans="1:11" x14ac:dyDescent="0.25">
      <c r="A9" s="79" t="s">
        <v>8</v>
      </c>
      <c r="B9" s="80">
        <v>3477</v>
      </c>
      <c r="C9" s="81" t="s">
        <v>39</v>
      </c>
      <c r="D9" s="81" t="s">
        <v>40</v>
      </c>
      <c r="E9" s="81" t="s">
        <v>14</v>
      </c>
      <c r="F9" s="81" t="s">
        <v>12</v>
      </c>
      <c r="G9" s="81">
        <v>201</v>
      </c>
      <c r="H9" s="81">
        <v>9</v>
      </c>
      <c r="I9" s="81">
        <v>4557</v>
      </c>
    </row>
    <row r="10" spans="1:11" x14ac:dyDescent="0.25">
      <c r="A10" s="79" t="s">
        <v>8</v>
      </c>
      <c r="B10" s="80">
        <v>3851</v>
      </c>
      <c r="C10" s="81" t="s">
        <v>41</v>
      </c>
      <c r="D10" s="81" t="s">
        <v>42</v>
      </c>
      <c r="E10" s="81" t="s">
        <v>14</v>
      </c>
      <c r="F10" s="81" t="s">
        <v>12</v>
      </c>
      <c r="G10" s="81">
        <v>200</v>
      </c>
      <c r="H10" s="81">
        <v>10</v>
      </c>
      <c r="I10" s="81">
        <v>4235</v>
      </c>
    </row>
    <row r="11" spans="1:11" x14ac:dyDescent="0.25">
      <c r="A11" s="79" t="s">
        <v>8</v>
      </c>
      <c r="B11" s="80">
        <v>3915</v>
      </c>
      <c r="C11" s="81" t="s">
        <v>43</v>
      </c>
      <c r="D11" s="81" t="s">
        <v>44</v>
      </c>
      <c r="E11" s="81" t="s">
        <v>14</v>
      </c>
      <c r="F11" s="81" t="s">
        <v>12</v>
      </c>
      <c r="G11" s="81">
        <v>200</v>
      </c>
      <c r="H11" s="81">
        <v>10</v>
      </c>
      <c r="I11" s="81">
        <v>4882</v>
      </c>
    </row>
    <row r="12" spans="1:11" x14ac:dyDescent="0.25">
      <c r="A12" s="79" t="s">
        <v>8</v>
      </c>
      <c r="B12" s="80">
        <v>5283</v>
      </c>
      <c r="C12" s="81" t="s">
        <v>47</v>
      </c>
      <c r="D12" s="81" t="s">
        <v>48</v>
      </c>
      <c r="E12" s="81" t="s">
        <v>14</v>
      </c>
      <c r="F12" s="81" t="s">
        <v>12</v>
      </c>
      <c r="G12" s="81">
        <v>195</v>
      </c>
      <c r="H12" s="81">
        <v>15</v>
      </c>
      <c r="I12" s="81">
        <v>4220</v>
      </c>
    </row>
    <row r="13" spans="1:11" x14ac:dyDescent="0.25">
      <c r="A13" s="79" t="s">
        <v>8</v>
      </c>
      <c r="B13" s="80">
        <v>5566</v>
      </c>
      <c r="C13" s="81" t="s">
        <v>51</v>
      </c>
      <c r="D13" s="81" t="s">
        <v>52</v>
      </c>
      <c r="E13" s="81" t="s">
        <v>14</v>
      </c>
      <c r="F13" s="81" t="s">
        <v>12</v>
      </c>
      <c r="G13" s="81">
        <v>194</v>
      </c>
      <c r="H13" s="81">
        <v>16</v>
      </c>
      <c r="I13" s="81">
        <v>5766</v>
      </c>
    </row>
    <row r="14" spans="1:11" x14ac:dyDescent="0.25">
      <c r="A14" s="79" t="s">
        <v>8</v>
      </c>
      <c r="B14" s="80">
        <v>5722</v>
      </c>
      <c r="C14" s="81" t="s">
        <v>53</v>
      </c>
      <c r="D14" s="81" t="s">
        <v>54</v>
      </c>
      <c r="E14" s="81" t="s">
        <v>14</v>
      </c>
      <c r="F14" s="81" t="s">
        <v>12</v>
      </c>
      <c r="G14" s="81">
        <v>193</v>
      </c>
      <c r="H14" s="81">
        <v>17</v>
      </c>
      <c r="I14" s="81">
        <v>4851</v>
      </c>
    </row>
    <row r="15" spans="1:11" x14ac:dyDescent="0.25">
      <c r="A15" s="79" t="s">
        <v>8</v>
      </c>
      <c r="B15" s="80">
        <v>5864</v>
      </c>
      <c r="C15" s="81" t="s">
        <v>55</v>
      </c>
      <c r="D15" s="81" t="s">
        <v>56</v>
      </c>
      <c r="E15" s="81" t="s">
        <v>14</v>
      </c>
      <c r="F15" s="81" t="s">
        <v>12</v>
      </c>
      <c r="G15" s="81">
        <v>192</v>
      </c>
      <c r="H15" s="81">
        <v>18</v>
      </c>
      <c r="I15" s="81">
        <v>3416</v>
      </c>
    </row>
    <row r="16" spans="1:11" x14ac:dyDescent="0.25">
      <c r="A16" s="79" t="s">
        <v>8</v>
      </c>
      <c r="B16" s="80">
        <v>8224</v>
      </c>
      <c r="C16" s="81" t="s">
        <v>63</v>
      </c>
      <c r="D16" s="81" t="s">
        <v>64</v>
      </c>
      <c r="E16" s="81" t="s">
        <v>14</v>
      </c>
      <c r="F16" s="81" t="s">
        <v>12</v>
      </c>
      <c r="G16" s="81">
        <v>173</v>
      </c>
      <c r="H16" s="81">
        <v>7</v>
      </c>
      <c r="I16" s="81">
        <v>3286</v>
      </c>
    </row>
    <row r="17" spans="1:9" x14ac:dyDescent="0.25">
      <c r="A17" s="79" t="s">
        <v>8</v>
      </c>
      <c r="B17" s="80">
        <v>9477</v>
      </c>
      <c r="C17" s="81" t="s">
        <v>69</v>
      </c>
      <c r="D17" s="81" t="s">
        <v>70</v>
      </c>
      <c r="E17" s="81" t="s">
        <v>14</v>
      </c>
      <c r="F17" s="81" t="s">
        <v>12</v>
      </c>
      <c r="G17" s="81">
        <v>168</v>
      </c>
      <c r="H17" s="81">
        <v>10</v>
      </c>
      <c r="I17" s="81">
        <v>4268</v>
      </c>
    </row>
    <row r="18" spans="1:9" x14ac:dyDescent="0.25">
      <c r="A18" s="79" t="s">
        <v>8</v>
      </c>
      <c r="B18" s="80">
        <v>11432</v>
      </c>
      <c r="C18" s="81" t="s">
        <v>78</v>
      </c>
      <c r="D18" s="81" t="s">
        <v>79</v>
      </c>
      <c r="E18" s="81" t="s">
        <v>14</v>
      </c>
      <c r="F18" s="81" t="s">
        <v>12</v>
      </c>
      <c r="G18" s="81">
        <v>147</v>
      </c>
      <c r="H18" s="81">
        <v>3</v>
      </c>
      <c r="I18" s="81">
        <v>3077</v>
      </c>
    </row>
    <row r="19" spans="1:9" x14ac:dyDescent="0.25">
      <c r="A19" s="82" t="s">
        <v>8</v>
      </c>
      <c r="B19" s="83">
        <v>17</v>
      </c>
      <c r="C19" s="84" t="s">
        <v>9</v>
      </c>
      <c r="D19" s="84" t="s">
        <v>10</v>
      </c>
      <c r="E19" s="84" t="s">
        <v>11</v>
      </c>
      <c r="F19" s="84" t="s">
        <v>12</v>
      </c>
      <c r="G19" s="84">
        <v>210</v>
      </c>
      <c r="H19" s="84">
        <v>0</v>
      </c>
      <c r="I19" s="84">
        <v>3047</v>
      </c>
    </row>
    <row r="20" spans="1:9" x14ac:dyDescent="0.25">
      <c r="A20" s="82" t="s">
        <v>8</v>
      </c>
      <c r="B20" s="83">
        <v>291</v>
      </c>
      <c r="C20" s="84" t="s">
        <v>15</v>
      </c>
      <c r="D20" s="84" t="s">
        <v>16</v>
      </c>
      <c r="E20" s="84" t="s">
        <v>11</v>
      </c>
      <c r="F20" s="84" t="s">
        <v>12</v>
      </c>
      <c r="G20" s="84">
        <v>208</v>
      </c>
      <c r="H20" s="84">
        <v>2</v>
      </c>
      <c r="I20" s="84">
        <v>3368</v>
      </c>
    </row>
    <row r="21" spans="1:9" x14ac:dyDescent="0.25">
      <c r="A21" s="82" t="s">
        <v>8</v>
      </c>
      <c r="B21" s="83">
        <v>964</v>
      </c>
      <c r="C21" s="84" t="s">
        <v>19</v>
      </c>
      <c r="D21" s="84" t="s">
        <v>20</v>
      </c>
      <c r="E21" s="84" t="s">
        <v>11</v>
      </c>
      <c r="F21" s="84" t="s">
        <v>12</v>
      </c>
      <c r="G21" s="84">
        <v>206</v>
      </c>
      <c r="H21" s="84">
        <v>4</v>
      </c>
      <c r="I21" s="84">
        <v>3151</v>
      </c>
    </row>
    <row r="22" spans="1:9" x14ac:dyDescent="0.25">
      <c r="A22" s="82" t="s">
        <v>8</v>
      </c>
      <c r="B22" s="83">
        <v>1632</v>
      </c>
      <c r="C22" s="84" t="s">
        <v>25</v>
      </c>
      <c r="D22" s="84" t="s">
        <v>26</v>
      </c>
      <c r="E22" s="84" t="s">
        <v>11</v>
      </c>
      <c r="F22" s="84" t="s">
        <v>12</v>
      </c>
      <c r="G22" s="84">
        <v>205</v>
      </c>
      <c r="H22" s="84">
        <v>5</v>
      </c>
      <c r="I22" s="84">
        <v>4458</v>
      </c>
    </row>
    <row r="23" spans="1:9" x14ac:dyDescent="0.25">
      <c r="A23" s="82" t="s">
        <v>8</v>
      </c>
      <c r="B23" s="83">
        <v>1906</v>
      </c>
      <c r="C23" s="84" t="s">
        <v>27</v>
      </c>
      <c r="D23" s="84" t="s">
        <v>28</v>
      </c>
      <c r="E23" s="84" t="s">
        <v>11</v>
      </c>
      <c r="F23" s="84" t="s">
        <v>12</v>
      </c>
      <c r="G23" s="84">
        <v>204</v>
      </c>
      <c r="H23" s="84">
        <v>5</v>
      </c>
      <c r="I23" s="84">
        <v>2579</v>
      </c>
    </row>
    <row r="24" spans="1:9" x14ac:dyDescent="0.25">
      <c r="A24" s="82" t="s">
        <v>8</v>
      </c>
      <c r="B24" s="83">
        <v>4429</v>
      </c>
      <c r="C24" s="84" t="s">
        <v>45</v>
      </c>
      <c r="D24" s="84" t="s">
        <v>46</v>
      </c>
      <c r="E24" s="84" t="s">
        <v>11</v>
      </c>
      <c r="F24" s="84" t="s">
        <v>12</v>
      </c>
      <c r="G24" s="84">
        <v>198</v>
      </c>
      <c r="H24" s="84">
        <v>12</v>
      </c>
      <c r="I24" s="84">
        <v>3037</v>
      </c>
    </row>
    <row r="25" spans="1:9" x14ac:dyDescent="0.25">
      <c r="A25" s="82" t="s">
        <v>8</v>
      </c>
      <c r="B25" s="83">
        <v>5453</v>
      </c>
      <c r="C25" s="84" t="s">
        <v>49</v>
      </c>
      <c r="D25" s="84" t="s">
        <v>50</v>
      </c>
      <c r="E25" s="84" t="s">
        <v>11</v>
      </c>
      <c r="F25" s="84" t="s">
        <v>12</v>
      </c>
      <c r="G25" s="84">
        <v>194</v>
      </c>
      <c r="H25" s="84">
        <v>4</v>
      </c>
      <c r="I25" s="84">
        <v>3154</v>
      </c>
    </row>
    <row r="26" spans="1:9" x14ac:dyDescent="0.25">
      <c r="A26" s="82" t="s">
        <v>8</v>
      </c>
      <c r="B26" s="83">
        <v>7853</v>
      </c>
      <c r="C26" s="84" t="s">
        <v>57</v>
      </c>
      <c r="D26" s="84" t="s">
        <v>58</v>
      </c>
      <c r="E26" s="84" t="s">
        <v>11</v>
      </c>
      <c r="F26" s="84" t="s">
        <v>12</v>
      </c>
      <c r="G26" s="84">
        <v>175</v>
      </c>
      <c r="H26" s="84">
        <v>2</v>
      </c>
      <c r="I26" s="84">
        <v>5600</v>
      </c>
    </row>
    <row r="27" spans="1:9" x14ac:dyDescent="0.25">
      <c r="A27" s="82" t="s">
        <v>8</v>
      </c>
      <c r="B27" s="83">
        <v>7898</v>
      </c>
      <c r="C27" s="84" t="s">
        <v>59</v>
      </c>
      <c r="D27" s="84" t="s">
        <v>60</v>
      </c>
      <c r="E27" s="84" t="s">
        <v>11</v>
      </c>
      <c r="F27" s="84" t="s">
        <v>12</v>
      </c>
      <c r="G27" s="84">
        <v>174</v>
      </c>
      <c r="H27" s="84">
        <v>6</v>
      </c>
      <c r="I27" s="84">
        <v>1978</v>
      </c>
    </row>
    <row r="28" spans="1:9" x14ac:dyDescent="0.25">
      <c r="A28" s="82" t="s">
        <v>8</v>
      </c>
      <c r="B28" s="83">
        <v>8218</v>
      </c>
      <c r="C28" s="84" t="s">
        <v>61</v>
      </c>
      <c r="D28" s="84" t="s">
        <v>62</v>
      </c>
      <c r="E28" s="84" t="s">
        <v>11</v>
      </c>
      <c r="F28" s="84" t="s">
        <v>12</v>
      </c>
      <c r="G28" s="84">
        <v>173</v>
      </c>
      <c r="H28" s="84">
        <v>7</v>
      </c>
      <c r="I28" s="84">
        <v>3207</v>
      </c>
    </row>
    <row r="29" spans="1:9" x14ac:dyDescent="0.25">
      <c r="A29" s="82" t="s">
        <v>8</v>
      </c>
      <c r="B29" s="83">
        <v>8441</v>
      </c>
      <c r="C29" s="84" t="s">
        <v>65</v>
      </c>
      <c r="D29" s="84" t="s">
        <v>66</v>
      </c>
      <c r="E29" s="84" t="s">
        <v>11</v>
      </c>
      <c r="F29" s="84" t="s">
        <v>12</v>
      </c>
      <c r="G29" s="84">
        <v>172</v>
      </c>
      <c r="H29" s="84">
        <v>8</v>
      </c>
      <c r="I29" s="84">
        <v>2760</v>
      </c>
    </row>
    <row r="30" spans="1:9" x14ac:dyDescent="0.25">
      <c r="A30" s="82" t="s">
        <v>8</v>
      </c>
      <c r="B30" s="83">
        <v>8482</v>
      </c>
      <c r="C30" s="84" t="s">
        <v>67</v>
      </c>
      <c r="D30" s="84" t="s">
        <v>68</v>
      </c>
      <c r="E30" s="84" t="s">
        <v>11</v>
      </c>
      <c r="F30" s="84" t="s">
        <v>12</v>
      </c>
      <c r="G30" s="84">
        <v>172</v>
      </c>
      <c r="H30" s="84">
        <v>9</v>
      </c>
      <c r="I30" s="84">
        <v>3439</v>
      </c>
    </row>
    <row r="31" spans="1:9" x14ac:dyDescent="0.25">
      <c r="A31" s="82" t="s">
        <v>8</v>
      </c>
      <c r="B31" s="83">
        <v>10215</v>
      </c>
      <c r="C31" s="84" t="s">
        <v>71</v>
      </c>
      <c r="D31" s="84" t="s">
        <v>72</v>
      </c>
      <c r="E31" s="84" t="s">
        <v>11</v>
      </c>
      <c r="F31" s="84" t="s">
        <v>12</v>
      </c>
      <c r="G31" s="84">
        <v>163</v>
      </c>
      <c r="H31" s="84">
        <v>17</v>
      </c>
      <c r="I31" s="84">
        <v>3437</v>
      </c>
    </row>
    <row r="32" spans="1:9" x14ac:dyDescent="0.25">
      <c r="A32" s="82" t="s">
        <v>8</v>
      </c>
      <c r="B32" s="83">
        <v>10294</v>
      </c>
      <c r="C32" s="84" t="s">
        <v>73</v>
      </c>
      <c r="D32" s="84" t="s">
        <v>74</v>
      </c>
      <c r="E32" s="84" t="s">
        <v>11</v>
      </c>
      <c r="F32" s="84" t="s">
        <v>12</v>
      </c>
      <c r="G32" s="84">
        <v>163</v>
      </c>
      <c r="H32" s="84">
        <v>46</v>
      </c>
      <c r="I32" s="84">
        <v>6162</v>
      </c>
    </row>
    <row r="33" spans="1:9" x14ac:dyDescent="0.25">
      <c r="A33" s="82" t="s">
        <v>8</v>
      </c>
      <c r="B33" s="83">
        <v>10620</v>
      </c>
      <c r="C33" s="84" t="s">
        <v>75</v>
      </c>
      <c r="D33" s="84" t="s">
        <v>76</v>
      </c>
      <c r="E33" s="84" t="s">
        <v>11</v>
      </c>
      <c r="F33" s="84" t="s">
        <v>12</v>
      </c>
      <c r="G33" s="84">
        <v>159</v>
      </c>
      <c r="H33" s="84">
        <v>21</v>
      </c>
      <c r="I33" s="84">
        <v>3805</v>
      </c>
    </row>
    <row r="34" spans="1:9" x14ac:dyDescent="0.25">
      <c r="A34" s="82" t="s">
        <v>8</v>
      </c>
      <c r="B34" s="83">
        <v>12062</v>
      </c>
      <c r="C34" s="84" t="s">
        <v>80</v>
      </c>
      <c r="D34" s="84" t="s">
        <v>81</v>
      </c>
      <c r="E34" s="84" t="s">
        <v>11</v>
      </c>
      <c r="F34" s="84" t="s">
        <v>12</v>
      </c>
      <c r="G34" s="84">
        <v>144</v>
      </c>
      <c r="H34" s="84">
        <v>8</v>
      </c>
      <c r="I34" s="84">
        <v>3616</v>
      </c>
    </row>
    <row r="35" spans="1:9" x14ac:dyDescent="0.25">
      <c r="A35" s="82" t="s">
        <v>8</v>
      </c>
      <c r="B35" s="83">
        <v>14288</v>
      </c>
      <c r="C35" s="84" t="s">
        <v>83</v>
      </c>
      <c r="D35" s="84" t="s">
        <v>84</v>
      </c>
      <c r="E35" s="84" t="s">
        <v>11</v>
      </c>
      <c r="F35" s="84" t="s">
        <v>12</v>
      </c>
      <c r="G35" s="84">
        <v>121</v>
      </c>
      <c r="H35" s="84">
        <v>59</v>
      </c>
      <c r="I35" s="84">
        <v>2411</v>
      </c>
    </row>
    <row r="36" spans="1:9" x14ac:dyDescent="0.25">
      <c r="A36" s="82" t="s">
        <v>8</v>
      </c>
      <c r="B36" s="83">
        <v>15905</v>
      </c>
      <c r="C36" s="84" t="s">
        <v>85</v>
      </c>
      <c r="D36" s="84" t="s">
        <v>86</v>
      </c>
      <c r="E36" s="84" t="s">
        <v>11</v>
      </c>
      <c r="F36" s="84" t="s">
        <v>12</v>
      </c>
      <c r="G36" s="84">
        <v>109</v>
      </c>
      <c r="H36" s="84">
        <v>11</v>
      </c>
      <c r="I36" s="84">
        <v>3429</v>
      </c>
    </row>
    <row r="37" spans="1:9" x14ac:dyDescent="0.25">
      <c r="A37" s="85" t="s">
        <v>8</v>
      </c>
      <c r="B37" s="86">
        <v>694</v>
      </c>
      <c r="C37" s="87" t="s">
        <v>17</v>
      </c>
      <c r="D37" s="87" t="s">
        <v>18</v>
      </c>
      <c r="E37" s="87" t="s">
        <v>13</v>
      </c>
      <c r="F37" s="87" t="s">
        <v>12</v>
      </c>
      <c r="G37" s="87">
        <v>207</v>
      </c>
      <c r="H37" s="87">
        <v>3</v>
      </c>
      <c r="I37" s="87">
        <v>4501</v>
      </c>
    </row>
    <row r="38" spans="1:9" x14ac:dyDescent="0.25">
      <c r="A38" s="85" t="s">
        <v>8</v>
      </c>
      <c r="B38" s="86">
        <v>2057</v>
      </c>
      <c r="C38" s="87" t="s">
        <v>29</v>
      </c>
      <c r="D38" s="87" t="s">
        <v>30</v>
      </c>
      <c r="E38" s="87" t="s">
        <v>13</v>
      </c>
      <c r="F38" s="87" t="s">
        <v>12</v>
      </c>
      <c r="G38" s="87">
        <v>204</v>
      </c>
      <c r="H38" s="87">
        <v>6</v>
      </c>
      <c r="I38" s="87">
        <v>3987</v>
      </c>
    </row>
    <row r="39" spans="1:9" x14ac:dyDescent="0.25">
      <c r="A39" s="88" t="s">
        <v>8</v>
      </c>
      <c r="B39" s="89">
        <v>16697</v>
      </c>
      <c r="C39" s="90" t="s">
        <v>95</v>
      </c>
      <c r="D39" s="90" t="s">
        <v>96</v>
      </c>
      <c r="E39" s="90" t="s">
        <v>89</v>
      </c>
      <c r="F39" s="90" t="s">
        <v>88</v>
      </c>
      <c r="G39" s="90">
        <v>202</v>
      </c>
      <c r="H39" s="90">
        <v>8</v>
      </c>
      <c r="I39" s="90">
        <v>5714</v>
      </c>
    </row>
    <row r="40" spans="1:9" x14ac:dyDescent="0.25">
      <c r="A40" s="88" t="s">
        <v>8</v>
      </c>
      <c r="B40" s="89">
        <v>19640</v>
      </c>
      <c r="C40" s="90" t="s">
        <v>115</v>
      </c>
      <c r="D40" s="90" t="s">
        <v>116</v>
      </c>
      <c r="E40" s="90" t="s">
        <v>89</v>
      </c>
      <c r="F40" s="90" t="s">
        <v>88</v>
      </c>
      <c r="G40" s="90">
        <v>182</v>
      </c>
      <c r="H40" s="90">
        <v>28</v>
      </c>
      <c r="I40" s="90">
        <v>3404</v>
      </c>
    </row>
    <row r="41" spans="1:9" x14ac:dyDescent="0.25">
      <c r="A41" s="88" t="s">
        <v>8</v>
      </c>
      <c r="B41" s="89">
        <v>21368</v>
      </c>
      <c r="C41" s="90" t="s">
        <v>119</v>
      </c>
      <c r="D41" s="90" t="s">
        <v>120</v>
      </c>
      <c r="E41" s="90" t="s">
        <v>89</v>
      </c>
      <c r="F41" s="90" t="s">
        <v>88</v>
      </c>
      <c r="G41" s="90">
        <v>169</v>
      </c>
      <c r="H41" s="90">
        <v>26</v>
      </c>
      <c r="I41" s="90">
        <v>7910</v>
      </c>
    </row>
    <row r="42" spans="1:9" x14ac:dyDescent="0.25">
      <c r="A42" s="88" t="s">
        <v>8</v>
      </c>
      <c r="B42" s="89">
        <v>21923</v>
      </c>
      <c r="C42" s="90" t="s">
        <v>121</v>
      </c>
      <c r="D42" s="90" t="s">
        <v>122</v>
      </c>
      <c r="E42" s="90" t="s">
        <v>89</v>
      </c>
      <c r="F42" s="90" t="s">
        <v>88</v>
      </c>
      <c r="G42" s="90">
        <v>165</v>
      </c>
      <c r="H42" s="90">
        <v>34</v>
      </c>
      <c r="I42" s="90">
        <v>7767</v>
      </c>
    </row>
    <row r="43" spans="1:9" x14ac:dyDescent="0.25">
      <c r="A43" s="88" t="s">
        <v>8</v>
      </c>
      <c r="B43" s="89">
        <v>23227</v>
      </c>
      <c r="C43" s="90" t="s">
        <v>125</v>
      </c>
      <c r="D43" s="90" t="s">
        <v>114</v>
      </c>
      <c r="E43" s="90" t="s">
        <v>89</v>
      </c>
      <c r="F43" s="90" t="s">
        <v>88</v>
      </c>
      <c r="G43" s="90">
        <v>155</v>
      </c>
      <c r="H43" s="90">
        <v>43</v>
      </c>
      <c r="I43" s="90">
        <v>7551</v>
      </c>
    </row>
    <row r="44" spans="1:9" x14ac:dyDescent="0.25">
      <c r="A44" s="88" t="s">
        <v>8</v>
      </c>
      <c r="B44" s="89">
        <v>24089</v>
      </c>
      <c r="C44" s="90" t="s">
        <v>128</v>
      </c>
      <c r="D44" s="90" t="s">
        <v>129</v>
      </c>
      <c r="E44" s="90" t="s">
        <v>89</v>
      </c>
      <c r="F44" s="90" t="s">
        <v>88</v>
      </c>
      <c r="G44" s="90">
        <v>147</v>
      </c>
      <c r="H44" s="90">
        <v>63</v>
      </c>
      <c r="I44" s="90">
        <v>4453</v>
      </c>
    </row>
    <row r="45" spans="1:9" x14ac:dyDescent="0.25">
      <c r="A45" s="88" t="s">
        <v>8</v>
      </c>
      <c r="B45" s="89">
        <v>25923</v>
      </c>
      <c r="C45" s="90" t="s">
        <v>134</v>
      </c>
      <c r="D45" s="90" t="s">
        <v>135</v>
      </c>
      <c r="E45" s="90" t="s">
        <v>89</v>
      </c>
      <c r="F45" s="90" t="s">
        <v>88</v>
      </c>
      <c r="G45" s="90">
        <v>132</v>
      </c>
      <c r="H45" s="90">
        <v>22</v>
      </c>
      <c r="I45" s="90">
        <v>4104</v>
      </c>
    </row>
    <row r="46" spans="1:9" x14ac:dyDescent="0.25">
      <c r="A46" s="88" t="s">
        <v>8</v>
      </c>
      <c r="B46" s="89">
        <v>26422</v>
      </c>
      <c r="C46" s="90" t="s">
        <v>138</v>
      </c>
      <c r="D46" s="90" t="s">
        <v>139</v>
      </c>
      <c r="E46" s="90" t="s">
        <v>89</v>
      </c>
      <c r="F46" s="90" t="s">
        <v>88</v>
      </c>
      <c r="G46" s="90">
        <v>129</v>
      </c>
      <c r="H46" s="90">
        <v>21</v>
      </c>
      <c r="I46" s="90">
        <v>7906</v>
      </c>
    </row>
    <row r="47" spans="1:9" x14ac:dyDescent="0.25">
      <c r="A47" s="88" t="s">
        <v>8</v>
      </c>
      <c r="B47" s="89">
        <v>27359</v>
      </c>
      <c r="C47" s="90" t="s">
        <v>140</v>
      </c>
      <c r="D47" s="90" t="s">
        <v>141</v>
      </c>
      <c r="E47" s="90" t="s">
        <v>89</v>
      </c>
      <c r="F47" s="90" t="s">
        <v>88</v>
      </c>
      <c r="G47" s="90">
        <v>120</v>
      </c>
      <c r="H47" s="90">
        <v>30</v>
      </c>
      <c r="I47" s="90">
        <v>4653</v>
      </c>
    </row>
    <row r="48" spans="1:9" x14ac:dyDescent="0.25">
      <c r="A48" s="88" t="s">
        <v>8</v>
      </c>
      <c r="B48" s="89">
        <v>27896</v>
      </c>
      <c r="C48" s="90" t="s">
        <v>144</v>
      </c>
      <c r="D48" s="90" t="s">
        <v>145</v>
      </c>
      <c r="E48" s="90" t="s">
        <v>89</v>
      </c>
      <c r="F48" s="90" t="s">
        <v>88</v>
      </c>
      <c r="G48" s="90">
        <v>115</v>
      </c>
      <c r="H48" s="90">
        <v>21</v>
      </c>
      <c r="I48" s="90">
        <v>4634</v>
      </c>
    </row>
    <row r="49" spans="1:9" x14ac:dyDescent="0.25">
      <c r="A49" s="88" t="s">
        <v>8</v>
      </c>
      <c r="B49" s="89">
        <v>27917</v>
      </c>
      <c r="C49" s="90" t="s">
        <v>146</v>
      </c>
      <c r="D49" s="90" t="s">
        <v>147</v>
      </c>
      <c r="E49" s="90" t="s">
        <v>89</v>
      </c>
      <c r="F49" s="90" t="s">
        <v>88</v>
      </c>
      <c r="G49" s="90">
        <v>115</v>
      </c>
      <c r="H49" s="90">
        <v>95</v>
      </c>
      <c r="I49" s="90">
        <v>5255</v>
      </c>
    </row>
    <row r="50" spans="1:9" x14ac:dyDescent="0.25">
      <c r="A50" s="88" t="s">
        <v>8</v>
      </c>
      <c r="B50" s="89">
        <v>28603</v>
      </c>
      <c r="C50" s="90" t="s">
        <v>148</v>
      </c>
      <c r="D50" s="90" t="s">
        <v>149</v>
      </c>
      <c r="E50" s="90" t="s">
        <v>89</v>
      </c>
      <c r="F50" s="90" t="s">
        <v>88</v>
      </c>
      <c r="G50" s="90">
        <v>109</v>
      </c>
      <c r="H50" s="90">
        <v>73</v>
      </c>
      <c r="I50" s="90">
        <v>7828</v>
      </c>
    </row>
    <row r="51" spans="1:9" x14ac:dyDescent="0.25">
      <c r="A51" s="94" t="s">
        <v>8</v>
      </c>
      <c r="B51" s="95">
        <v>16588</v>
      </c>
      <c r="C51" s="96" t="s">
        <v>90</v>
      </c>
      <c r="D51" s="96" t="s">
        <v>91</v>
      </c>
      <c r="E51" s="96" t="s">
        <v>92</v>
      </c>
      <c r="F51" s="96" t="s">
        <v>88</v>
      </c>
      <c r="G51" s="96">
        <v>203</v>
      </c>
      <c r="H51" s="96">
        <v>7</v>
      </c>
      <c r="I51" s="96">
        <v>5271</v>
      </c>
    </row>
    <row r="52" spans="1:9" x14ac:dyDescent="0.25">
      <c r="A52" s="94" t="s">
        <v>8</v>
      </c>
      <c r="B52" s="95">
        <v>16636</v>
      </c>
      <c r="C52" s="96" t="s">
        <v>93</v>
      </c>
      <c r="D52" s="96" t="s">
        <v>94</v>
      </c>
      <c r="E52" s="96" t="s">
        <v>92</v>
      </c>
      <c r="F52" s="96" t="s">
        <v>88</v>
      </c>
      <c r="G52" s="96">
        <v>202</v>
      </c>
      <c r="H52" s="96">
        <v>6</v>
      </c>
      <c r="I52" s="96">
        <v>3629</v>
      </c>
    </row>
    <row r="53" spans="1:9" x14ac:dyDescent="0.25">
      <c r="A53" s="94" t="s">
        <v>8</v>
      </c>
      <c r="B53" s="95">
        <v>16899</v>
      </c>
      <c r="C53" s="96" t="s">
        <v>97</v>
      </c>
      <c r="D53" s="96" t="s">
        <v>98</v>
      </c>
      <c r="E53" s="96" t="s">
        <v>92</v>
      </c>
      <c r="F53" s="96" t="s">
        <v>88</v>
      </c>
      <c r="G53" s="96">
        <v>200</v>
      </c>
      <c r="H53" s="96">
        <v>10</v>
      </c>
      <c r="I53" s="96">
        <v>5123</v>
      </c>
    </row>
    <row r="54" spans="1:9" x14ac:dyDescent="0.25">
      <c r="A54" s="94" t="s">
        <v>8</v>
      </c>
      <c r="B54" s="95">
        <v>17109</v>
      </c>
      <c r="C54" s="96" t="s">
        <v>99</v>
      </c>
      <c r="D54" s="96" t="s">
        <v>100</v>
      </c>
      <c r="E54" s="96" t="s">
        <v>92</v>
      </c>
      <c r="F54" s="96" t="s">
        <v>88</v>
      </c>
      <c r="G54" s="96">
        <v>199</v>
      </c>
      <c r="H54" s="96">
        <v>7</v>
      </c>
      <c r="I54" s="96">
        <v>6595</v>
      </c>
    </row>
    <row r="55" spans="1:9" x14ac:dyDescent="0.25">
      <c r="A55" s="94" t="s">
        <v>8</v>
      </c>
      <c r="B55" s="95">
        <v>18177</v>
      </c>
      <c r="C55" s="96" t="s">
        <v>102</v>
      </c>
      <c r="D55" s="96" t="s">
        <v>103</v>
      </c>
      <c r="E55" s="96" t="s">
        <v>92</v>
      </c>
      <c r="F55" s="96" t="s">
        <v>88</v>
      </c>
      <c r="G55" s="96">
        <v>192</v>
      </c>
      <c r="H55" s="96">
        <v>18</v>
      </c>
      <c r="I55" s="96">
        <v>5291</v>
      </c>
    </row>
    <row r="56" spans="1:9" x14ac:dyDescent="0.25">
      <c r="A56" s="94" t="s">
        <v>8</v>
      </c>
      <c r="B56" s="95">
        <v>18513</v>
      </c>
      <c r="C56" s="96" t="s">
        <v>108</v>
      </c>
      <c r="D56" s="96" t="s">
        <v>109</v>
      </c>
      <c r="E56" s="96" t="s">
        <v>92</v>
      </c>
      <c r="F56" s="96" t="s">
        <v>88</v>
      </c>
      <c r="G56" s="96">
        <v>190</v>
      </c>
      <c r="H56" s="96">
        <v>20</v>
      </c>
      <c r="I56" s="96">
        <v>6252</v>
      </c>
    </row>
    <row r="57" spans="1:9" x14ac:dyDescent="0.25">
      <c r="A57" s="94" t="s">
        <v>8</v>
      </c>
      <c r="B57" s="95">
        <v>19074</v>
      </c>
      <c r="C57" s="96" t="s">
        <v>110</v>
      </c>
      <c r="D57" s="96" t="s">
        <v>111</v>
      </c>
      <c r="E57" s="96" t="s">
        <v>92</v>
      </c>
      <c r="F57" s="96" t="s">
        <v>88</v>
      </c>
      <c r="G57" s="96">
        <v>187</v>
      </c>
      <c r="H57" s="96">
        <v>21</v>
      </c>
      <c r="I57" s="96">
        <v>7721</v>
      </c>
    </row>
    <row r="58" spans="1:9" x14ac:dyDescent="0.25">
      <c r="A58" s="94" t="s">
        <v>8</v>
      </c>
      <c r="B58" s="95">
        <v>19094</v>
      </c>
      <c r="C58" s="96" t="s">
        <v>112</v>
      </c>
      <c r="D58" s="96" t="s">
        <v>113</v>
      </c>
      <c r="E58" s="96" t="s">
        <v>92</v>
      </c>
      <c r="F58" s="96" t="s">
        <v>88</v>
      </c>
      <c r="G58" s="96">
        <v>187</v>
      </c>
      <c r="H58" s="96">
        <v>20</v>
      </c>
      <c r="I58" s="96">
        <v>7961</v>
      </c>
    </row>
    <row r="59" spans="1:9" x14ac:dyDescent="0.25">
      <c r="A59" s="94" t="s">
        <v>8</v>
      </c>
      <c r="B59" s="95">
        <v>21347</v>
      </c>
      <c r="C59" s="96" t="s">
        <v>117</v>
      </c>
      <c r="D59" s="96" t="s">
        <v>118</v>
      </c>
      <c r="E59" s="96" t="s">
        <v>92</v>
      </c>
      <c r="F59" s="96" t="s">
        <v>88</v>
      </c>
      <c r="G59" s="96">
        <v>169</v>
      </c>
      <c r="H59" s="96">
        <v>22</v>
      </c>
      <c r="I59" s="96">
        <v>7299</v>
      </c>
    </row>
    <row r="60" spans="1:9" x14ac:dyDescent="0.25">
      <c r="A60" s="94" t="s">
        <v>8</v>
      </c>
      <c r="B60" s="95">
        <v>22138</v>
      </c>
      <c r="C60" s="96" t="s">
        <v>123</v>
      </c>
      <c r="D60" s="96" t="s">
        <v>124</v>
      </c>
      <c r="E60" s="96" t="s">
        <v>92</v>
      </c>
      <c r="F60" s="96" t="s">
        <v>88</v>
      </c>
      <c r="G60" s="96">
        <v>163</v>
      </c>
      <c r="H60" s="96">
        <v>11</v>
      </c>
      <c r="I60" s="96">
        <v>6173</v>
      </c>
    </row>
    <row r="61" spans="1:9" x14ac:dyDescent="0.25">
      <c r="A61" s="94" t="s">
        <v>8</v>
      </c>
      <c r="B61" s="95">
        <v>23485</v>
      </c>
      <c r="C61" s="96" t="s">
        <v>126</v>
      </c>
      <c r="D61" s="96" t="s">
        <v>127</v>
      </c>
      <c r="E61" s="96" t="s">
        <v>92</v>
      </c>
      <c r="F61" s="96" t="s">
        <v>88</v>
      </c>
      <c r="G61" s="96">
        <v>153</v>
      </c>
      <c r="H61" s="96">
        <v>41</v>
      </c>
      <c r="I61" s="96">
        <v>8004</v>
      </c>
    </row>
    <row r="62" spans="1:9" x14ac:dyDescent="0.25">
      <c r="A62" s="94" t="s">
        <v>8</v>
      </c>
      <c r="B62" s="95">
        <v>25765</v>
      </c>
      <c r="C62" s="96" t="s">
        <v>132</v>
      </c>
      <c r="D62" s="96" t="s">
        <v>133</v>
      </c>
      <c r="E62" s="96" t="s">
        <v>92</v>
      </c>
      <c r="F62" s="96" t="s">
        <v>88</v>
      </c>
      <c r="G62" s="96">
        <v>134</v>
      </c>
      <c r="H62" s="96">
        <v>17</v>
      </c>
      <c r="I62" s="96">
        <v>7817</v>
      </c>
    </row>
    <row r="63" spans="1:9" x14ac:dyDescent="0.25">
      <c r="A63" s="94" t="s">
        <v>8</v>
      </c>
      <c r="B63" s="95">
        <v>27527</v>
      </c>
      <c r="C63" s="96" t="s">
        <v>142</v>
      </c>
      <c r="D63" s="96" t="s">
        <v>143</v>
      </c>
      <c r="E63" s="96" t="s">
        <v>92</v>
      </c>
      <c r="F63" s="96" t="s">
        <v>88</v>
      </c>
      <c r="G63" s="96">
        <v>119</v>
      </c>
      <c r="H63" s="96">
        <v>85</v>
      </c>
      <c r="I63" s="96">
        <v>7365</v>
      </c>
    </row>
    <row r="64" spans="1:9" x14ac:dyDescent="0.25">
      <c r="A64" s="97" t="s">
        <v>8</v>
      </c>
      <c r="B64" s="98">
        <v>18331</v>
      </c>
      <c r="C64" s="99" t="s">
        <v>104</v>
      </c>
      <c r="D64" s="99" t="s">
        <v>105</v>
      </c>
      <c r="E64" s="99" t="s">
        <v>101</v>
      </c>
      <c r="F64" s="99" t="s">
        <v>88</v>
      </c>
      <c r="G64" s="99">
        <v>191</v>
      </c>
      <c r="H64" s="99">
        <v>19</v>
      </c>
      <c r="I64" s="99">
        <v>5326</v>
      </c>
    </row>
    <row r="65" spans="1:9" x14ac:dyDescent="0.25">
      <c r="A65" s="97" t="s">
        <v>8</v>
      </c>
      <c r="B65" s="98">
        <v>18414</v>
      </c>
      <c r="C65" s="99" t="s">
        <v>106</v>
      </c>
      <c r="D65" s="99" t="s">
        <v>107</v>
      </c>
      <c r="E65" s="99" t="s">
        <v>101</v>
      </c>
      <c r="F65" s="99" t="s">
        <v>88</v>
      </c>
      <c r="G65" s="99">
        <v>191</v>
      </c>
      <c r="H65" s="99">
        <v>18</v>
      </c>
      <c r="I65" s="99">
        <v>7208</v>
      </c>
    </row>
    <row r="66" spans="1:9" x14ac:dyDescent="0.25">
      <c r="A66" s="97" t="s">
        <v>8</v>
      </c>
      <c r="B66" s="98">
        <v>25418</v>
      </c>
      <c r="C66" s="99" t="s">
        <v>130</v>
      </c>
      <c r="D66" s="99" t="s">
        <v>131</v>
      </c>
      <c r="E66" s="99" t="s">
        <v>101</v>
      </c>
      <c r="F66" s="99" t="s">
        <v>88</v>
      </c>
      <c r="G66" s="99">
        <v>136</v>
      </c>
      <c r="H66" s="99">
        <v>13</v>
      </c>
      <c r="I66" s="99">
        <v>4926</v>
      </c>
    </row>
    <row r="67" spans="1:9" x14ac:dyDescent="0.25">
      <c r="A67" s="97" t="s">
        <v>8</v>
      </c>
      <c r="B67" s="98">
        <v>26339</v>
      </c>
      <c r="C67" s="99" t="s">
        <v>136</v>
      </c>
      <c r="D67" s="99" t="s">
        <v>137</v>
      </c>
      <c r="E67" s="99" t="s">
        <v>101</v>
      </c>
      <c r="F67" s="99" t="s">
        <v>88</v>
      </c>
      <c r="G67" s="99">
        <v>129</v>
      </c>
      <c r="H67" s="99">
        <v>81</v>
      </c>
      <c r="I67" s="99">
        <v>4801</v>
      </c>
    </row>
    <row r="68" spans="1:9" x14ac:dyDescent="0.25">
      <c r="A68" s="100" t="s">
        <v>8</v>
      </c>
      <c r="B68" s="101">
        <v>29758</v>
      </c>
      <c r="C68" s="102" t="s">
        <v>156</v>
      </c>
      <c r="D68" s="102" t="s">
        <v>157</v>
      </c>
      <c r="E68" s="102" t="s">
        <v>155</v>
      </c>
      <c r="F68" s="102" t="s">
        <v>150</v>
      </c>
      <c r="G68" s="102">
        <v>198</v>
      </c>
      <c r="H68" s="102">
        <v>12</v>
      </c>
      <c r="I68" s="102">
        <v>5788</v>
      </c>
    </row>
    <row r="69" spans="1:9" x14ac:dyDescent="0.25">
      <c r="A69" s="100" t="s">
        <v>8</v>
      </c>
      <c r="B69" s="101">
        <v>30445</v>
      </c>
      <c r="C69" s="102" t="s">
        <v>158</v>
      </c>
      <c r="D69" s="102" t="s">
        <v>159</v>
      </c>
      <c r="E69" s="102" t="s">
        <v>155</v>
      </c>
      <c r="F69" s="102" t="s">
        <v>150</v>
      </c>
      <c r="G69" s="102">
        <v>192</v>
      </c>
      <c r="H69" s="102">
        <v>18</v>
      </c>
      <c r="I69" s="102">
        <v>3043</v>
      </c>
    </row>
    <row r="70" spans="1:9" x14ac:dyDescent="0.25">
      <c r="A70" s="100" t="s">
        <v>8</v>
      </c>
      <c r="B70" s="101">
        <v>33042</v>
      </c>
      <c r="C70" s="102" t="s">
        <v>172</v>
      </c>
      <c r="D70" s="102" t="s">
        <v>87</v>
      </c>
      <c r="E70" s="102" t="s">
        <v>155</v>
      </c>
      <c r="F70" s="102" t="s">
        <v>150</v>
      </c>
      <c r="G70" s="102">
        <v>172</v>
      </c>
      <c r="H70" s="102">
        <v>7</v>
      </c>
      <c r="I70" s="102">
        <v>6380</v>
      </c>
    </row>
    <row r="71" spans="1:9" x14ac:dyDescent="0.25">
      <c r="A71" s="100" t="s">
        <v>8</v>
      </c>
      <c r="B71" s="101">
        <v>36029</v>
      </c>
      <c r="C71" s="102" t="s">
        <v>184</v>
      </c>
      <c r="D71" s="102" t="s">
        <v>52</v>
      </c>
      <c r="E71" s="102" t="s">
        <v>155</v>
      </c>
      <c r="F71" s="102" t="s">
        <v>150</v>
      </c>
      <c r="G71" s="102">
        <v>150</v>
      </c>
      <c r="H71" s="102">
        <v>29</v>
      </c>
      <c r="I71" s="102">
        <v>5014</v>
      </c>
    </row>
    <row r="72" spans="1:9" x14ac:dyDescent="0.25">
      <c r="A72" s="100" t="s">
        <v>8</v>
      </c>
      <c r="B72" s="101">
        <v>36289</v>
      </c>
      <c r="C72" s="102" t="s">
        <v>185</v>
      </c>
      <c r="D72" s="102" t="s">
        <v>186</v>
      </c>
      <c r="E72" s="102" t="s">
        <v>155</v>
      </c>
      <c r="F72" s="102" t="s">
        <v>150</v>
      </c>
      <c r="G72" s="102">
        <v>148</v>
      </c>
      <c r="H72" s="102">
        <v>24</v>
      </c>
      <c r="I72" s="102">
        <v>5585</v>
      </c>
    </row>
    <row r="73" spans="1:9" x14ac:dyDescent="0.25">
      <c r="A73" s="103" t="s">
        <v>8</v>
      </c>
      <c r="B73" s="104">
        <v>33889</v>
      </c>
      <c r="C73" s="105" t="s">
        <v>175</v>
      </c>
      <c r="D73" s="105" t="s">
        <v>176</v>
      </c>
      <c r="E73" s="105" t="s">
        <v>154</v>
      </c>
      <c r="F73" s="105" t="s">
        <v>150</v>
      </c>
      <c r="G73" s="105">
        <v>166</v>
      </c>
      <c r="H73" s="105">
        <v>39</v>
      </c>
      <c r="I73" s="105">
        <v>7651</v>
      </c>
    </row>
    <row r="74" spans="1:9" x14ac:dyDescent="0.25">
      <c r="A74" s="103" t="s">
        <v>8</v>
      </c>
      <c r="B74" s="104">
        <v>34229</v>
      </c>
      <c r="C74" s="105" t="s">
        <v>177</v>
      </c>
      <c r="D74" s="105" t="s">
        <v>178</v>
      </c>
      <c r="E74" s="105" t="s">
        <v>154</v>
      </c>
      <c r="F74" s="105" t="s">
        <v>150</v>
      </c>
      <c r="G74" s="105">
        <v>163</v>
      </c>
      <c r="H74" s="105">
        <v>17</v>
      </c>
      <c r="I74" s="105">
        <v>5716</v>
      </c>
    </row>
    <row r="75" spans="1:9" x14ac:dyDescent="0.25">
      <c r="A75" s="103" t="s">
        <v>8</v>
      </c>
      <c r="B75" s="104">
        <v>36740</v>
      </c>
      <c r="C75" s="105" t="s">
        <v>187</v>
      </c>
      <c r="D75" s="105" t="s">
        <v>188</v>
      </c>
      <c r="E75" s="105" t="s">
        <v>154</v>
      </c>
      <c r="F75" s="105" t="s">
        <v>150</v>
      </c>
      <c r="G75" s="105">
        <v>145</v>
      </c>
      <c r="H75" s="105">
        <v>24</v>
      </c>
      <c r="I75" s="105">
        <v>6803</v>
      </c>
    </row>
    <row r="76" spans="1:9" x14ac:dyDescent="0.25">
      <c r="A76" s="103" t="s">
        <v>8</v>
      </c>
      <c r="B76" s="104">
        <v>37249</v>
      </c>
      <c r="C76" s="105" t="s">
        <v>189</v>
      </c>
      <c r="D76" s="105" t="s">
        <v>190</v>
      </c>
      <c r="E76" s="105" t="s">
        <v>154</v>
      </c>
      <c r="F76" s="105" t="s">
        <v>150</v>
      </c>
      <c r="G76" s="105">
        <v>141</v>
      </c>
      <c r="H76" s="105">
        <v>39</v>
      </c>
      <c r="I76" s="105">
        <v>6192</v>
      </c>
    </row>
    <row r="77" spans="1:9" x14ac:dyDescent="0.25">
      <c r="A77" s="103" t="s">
        <v>8</v>
      </c>
      <c r="B77" s="104">
        <v>40325</v>
      </c>
      <c r="C77" s="105" t="s">
        <v>195</v>
      </c>
      <c r="D77" s="105" t="s">
        <v>196</v>
      </c>
      <c r="E77" s="105" t="s">
        <v>154</v>
      </c>
      <c r="F77" s="105" t="s">
        <v>150</v>
      </c>
      <c r="G77" s="105">
        <v>117</v>
      </c>
      <c r="H77" s="105">
        <v>93</v>
      </c>
      <c r="I77" s="105">
        <v>5271</v>
      </c>
    </row>
    <row r="78" spans="1:9" x14ac:dyDescent="0.25">
      <c r="A78" s="109" t="s">
        <v>8</v>
      </c>
      <c r="B78" s="110">
        <v>29138</v>
      </c>
      <c r="C78" s="111" t="s">
        <v>151</v>
      </c>
      <c r="D78" s="111" t="s">
        <v>152</v>
      </c>
      <c r="E78" s="111" t="s">
        <v>153</v>
      </c>
      <c r="F78" s="111" t="s">
        <v>150</v>
      </c>
      <c r="G78" s="111">
        <v>206</v>
      </c>
      <c r="H78" s="111">
        <v>4</v>
      </c>
      <c r="I78" s="111">
        <v>6505</v>
      </c>
    </row>
    <row r="79" spans="1:9" x14ac:dyDescent="0.25">
      <c r="A79" s="109" t="s">
        <v>8</v>
      </c>
      <c r="B79" s="110">
        <v>30473</v>
      </c>
      <c r="C79" s="111" t="s">
        <v>160</v>
      </c>
      <c r="D79" s="111" t="s">
        <v>161</v>
      </c>
      <c r="E79" s="111" t="s">
        <v>153</v>
      </c>
      <c r="F79" s="111" t="s">
        <v>150</v>
      </c>
      <c r="G79" s="111">
        <v>192</v>
      </c>
      <c r="H79" s="111">
        <v>18</v>
      </c>
      <c r="I79" s="111">
        <v>5579</v>
      </c>
    </row>
    <row r="80" spans="1:9" x14ac:dyDescent="0.25">
      <c r="A80" s="109" t="s">
        <v>8</v>
      </c>
      <c r="B80" s="110">
        <v>31471</v>
      </c>
      <c r="C80" s="111" t="s">
        <v>162</v>
      </c>
      <c r="D80" s="111" t="s">
        <v>163</v>
      </c>
      <c r="E80" s="111" t="s">
        <v>153</v>
      </c>
      <c r="F80" s="111" t="s">
        <v>150</v>
      </c>
      <c r="G80" s="111">
        <v>185</v>
      </c>
      <c r="H80" s="111">
        <v>20</v>
      </c>
      <c r="I80" s="111">
        <v>7814</v>
      </c>
    </row>
    <row r="81" spans="1:9" x14ac:dyDescent="0.25">
      <c r="A81" s="109" t="s">
        <v>8</v>
      </c>
      <c r="B81" s="110">
        <v>31642</v>
      </c>
      <c r="C81" s="111" t="s">
        <v>164</v>
      </c>
      <c r="D81" s="111" t="s">
        <v>165</v>
      </c>
      <c r="E81" s="111" t="s">
        <v>153</v>
      </c>
      <c r="F81" s="111" t="s">
        <v>150</v>
      </c>
      <c r="G81" s="111">
        <v>183</v>
      </c>
      <c r="H81" s="111">
        <v>24</v>
      </c>
      <c r="I81" s="111">
        <v>6623</v>
      </c>
    </row>
    <row r="82" spans="1:9" x14ac:dyDescent="0.25">
      <c r="A82" s="109" t="s">
        <v>8</v>
      </c>
      <c r="B82" s="110">
        <v>32170</v>
      </c>
      <c r="C82" s="111" t="s">
        <v>166</v>
      </c>
      <c r="D82" s="111" t="s">
        <v>167</v>
      </c>
      <c r="E82" s="111" t="s">
        <v>153</v>
      </c>
      <c r="F82" s="111" t="s">
        <v>150</v>
      </c>
      <c r="G82" s="111">
        <v>179</v>
      </c>
      <c r="H82" s="111">
        <v>29</v>
      </c>
      <c r="I82" s="111">
        <v>7825</v>
      </c>
    </row>
    <row r="83" spans="1:9" x14ac:dyDescent="0.25">
      <c r="A83" s="109" t="s">
        <v>8</v>
      </c>
      <c r="B83" s="110">
        <v>32270</v>
      </c>
      <c r="C83" s="111" t="s">
        <v>168</v>
      </c>
      <c r="D83" s="111" t="s">
        <v>169</v>
      </c>
      <c r="E83" s="111" t="s">
        <v>153</v>
      </c>
      <c r="F83" s="111" t="s">
        <v>150</v>
      </c>
      <c r="G83" s="111">
        <v>178</v>
      </c>
      <c r="H83" s="111">
        <v>31</v>
      </c>
      <c r="I83" s="111">
        <v>7268</v>
      </c>
    </row>
    <row r="84" spans="1:9" x14ac:dyDescent="0.25">
      <c r="A84" s="109" t="s">
        <v>8</v>
      </c>
      <c r="B84" s="110">
        <v>32504</v>
      </c>
      <c r="C84" s="111" t="s">
        <v>170</v>
      </c>
      <c r="D84" s="111" t="s">
        <v>171</v>
      </c>
      <c r="E84" s="111" t="s">
        <v>153</v>
      </c>
      <c r="F84" s="111" t="s">
        <v>150</v>
      </c>
      <c r="G84" s="111">
        <v>176</v>
      </c>
      <c r="H84" s="111">
        <v>33</v>
      </c>
      <c r="I84" s="111">
        <v>6696</v>
      </c>
    </row>
    <row r="85" spans="1:9" x14ac:dyDescent="0.25">
      <c r="A85" s="109" t="s">
        <v>8</v>
      </c>
      <c r="B85" s="110">
        <v>33619</v>
      </c>
      <c r="C85" s="111" t="s">
        <v>173</v>
      </c>
      <c r="D85" s="111" t="s">
        <v>174</v>
      </c>
      <c r="E85" s="111" t="s">
        <v>153</v>
      </c>
      <c r="F85" s="111" t="s">
        <v>150</v>
      </c>
      <c r="G85" s="111">
        <v>168</v>
      </c>
      <c r="H85" s="111">
        <v>37</v>
      </c>
      <c r="I85" s="111">
        <v>7376</v>
      </c>
    </row>
    <row r="86" spans="1:9" x14ac:dyDescent="0.25">
      <c r="A86" s="109" t="s">
        <v>8</v>
      </c>
      <c r="B86" s="110">
        <v>34467</v>
      </c>
      <c r="C86" s="111" t="s">
        <v>179</v>
      </c>
      <c r="D86" s="111" t="s">
        <v>77</v>
      </c>
      <c r="E86" s="111" t="s">
        <v>153</v>
      </c>
      <c r="F86" s="111" t="s">
        <v>150</v>
      </c>
      <c r="G86" s="111">
        <v>162</v>
      </c>
      <c r="H86" s="111">
        <v>29</v>
      </c>
      <c r="I86" s="111">
        <v>7991</v>
      </c>
    </row>
    <row r="87" spans="1:9" x14ac:dyDescent="0.25">
      <c r="A87" s="109" t="s">
        <v>8</v>
      </c>
      <c r="B87" s="110">
        <v>35433</v>
      </c>
      <c r="C87" s="111" t="s">
        <v>180</v>
      </c>
      <c r="D87" s="111" t="s">
        <v>181</v>
      </c>
      <c r="E87" s="111" t="s">
        <v>153</v>
      </c>
      <c r="F87" s="111" t="s">
        <v>150</v>
      </c>
      <c r="G87" s="111">
        <v>155</v>
      </c>
      <c r="H87" s="111">
        <v>53</v>
      </c>
      <c r="I87" s="111">
        <v>7228</v>
      </c>
    </row>
    <row r="88" spans="1:9" x14ac:dyDescent="0.25">
      <c r="A88" s="109" t="s">
        <v>8</v>
      </c>
      <c r="B88" s="110">
        <v>36017</v>
      </c>
      <c r="C88" s="111" t="s">
        <v>182</v>
      </c>
      <c r="D88" s="111" t="s">
        <v>183</v>
      </c>
      <c r="E88" s="111" t="s">
        <v>153</v>
      </c>
      <c r="F88" s="111" t="s">
        <v>150</v>
      </c>
      <c r="G88" s="111">
        <v>150</v>
      </c>
      <c r="H88" s="111">
        <v>57</v>
      </c>
      <c r="I88" s="111">
        <v>4572</v>
      </c>
    </row>
    <row r="89" spans="1:9" x14ac:dyDescent="0.25">
      <c r="A89" s="109" t="s">
        <v>8</v>
      </c>
      <c r="B89" s="110">
        <v>37403</v>
      </c>
      <c r="C89" s="111" t="s">
        <v>191</v>
      </c>
      <c r="D89" s="111" t="s">
        <v>192</v>
      </c>
      <c r="E89" s="111" t="s">
        <v>153</v>
      </c>
      <c r="F89" s="111" t="s">
        <v>150</v>
      </c>
      <c r="G89" s="111">
        <v>140</v>
      </c>
      <c r="H89" s="111">
        <v>32</v>
      </c>
      <c r="I89" s="111">
        <v>6578</v>
      </c>
    </row>
    <row r="90" spans="1:9" x14ac:dyDescent="0.25">
      <c r="A90" s="109" t="s">
        <v>8</v>
      </c>
      <c r="B90" s="110">
        <v>38669</v>
      </c>
      <c r="C90" s="111" t="s">
        <v>193</v>
      </c>
      <c r="D90" s="111" t="s">
        <v>194</v>
      </c>
      <c r="E90" s="111" t="s">
        <v>153</v>
      </c>
      <c r="F90" s="111" t="s">
        <v>150</v>
      </c>
      <c r="G90" s="111">
        <v>130</v>
      </c>
      <c r="H90" s="111">
        <v>14</v>
      </c>
      <c r="I90" s="111">
        <v>5382</v>
      </c>
    </row>
    <row r="91" spans="1:9" x14ac:dyDescent="0.25">
      <c r="A91" s="109" t="s">
        <v>8</v>
      </c>
      <c r="B91" s="110">
        <v>40712</v>
      </c>
      <c r="C91" s="111" t="s">
        <v>197</v>
      </c>
      <c r="D91" s="111" t="s">
        <v>198</v>
      </c>
      <c r="E91" s="111" t="s">
        <v>153</v>
      </c>
      <c r="F91" s="111" t="s">
        <v>150</v>
      </c>
      <c r="G91" s="111">
        <v>114</v>
      </c>
      <c r="H91" s="111">
        <v>49</v>
      </c>
      <c r="I91" s="111">
        <v>6345</v>
      </c>
    </row>
    <row r="92" spans="1:9" x14ac:dyDescent="0.25">
      <c r="A92" s="112" t="s">
        <v>8</v>
      </c>
      <c r="B92" s="113">
        <v>42423</v>
      </c>
      <c r="C92" s="114" t="s">
        <v>205</v>
      </c>
      <c r="D92" s="114" t="s">
        <v>206</v>
      </c>
      <c r="E92" s="114" t="s">
        <v>201</v>
      </c>
      <c r="F92" s="114" t="s">
        <v>199</v>
      </c>
      <c r="G92" s="114">
        <v>192</v>
      </c>
      <c r="H92" s="114">
        <v>18</v>
      </c>
      <c r="I92" s="114">
        <v>6889</v>
      </c>
    </row>
    <row r="93" spans="1:9" x14ac:dyDescent="0.25">
      <c r="A93" s="112" t="s">
        <v>8</v>
      </c>
      <c r="B93" s="113">
        <v>45282</v>
      </c>
      <c r="C93" s="114" t="s">
        <v>207</v>
      </c>
      <c r="D93" s="114" t="s">
        <v>208</v>
      </c>
      <c r="E93" s="114" t="s">
        <v>201</v>
      </c>
      <c r="F93" s="114" t="s">
        <v>199</v>
      </c>
      <c r="G93" s="114">
        <v>160</v>
      </c>
      <c r="H93" s="114">
        <v>50</v>
      </c>
      <c r="I93" s="114">
        <v>5341</v>
      </c>
    </row>
    <row r="94" spans="1:9" x14ac:dyDescent="0.25">
      <c r="A94" s="112" t="s">
        <v>8</v>
      </c>
      <c r="B94" s="113">
        <v>46749</v>
      </c>
      <c r="C94" s="114" t="s">
        <v>213</v>
      </c>
      <c r="D94" s="114" t="s">
        <v>214</v>
      </c>
      <c r="E94" s="114" t="s">
        <v>201</v>
      </c>
      <c r="F94" s="114" t="s">
        <v>199</v>
      </c>
      <c r="G94" s="114">
        <v>148</v>
      </c>
      <c r="H94" s="114">
        <v>48</v>
      </c>
      <c r="I94" s="114">
        <v>6264</v>
      </c>
    </row>
    <row r="95" spans="1:9" x14ac:dyDescent="0.25">
      <c r="A95" s="112" t="s">
        <v>8</v>
      </c>
      <c r="B95" s="113">
        <v>47567</v>
      </c>
      <c r="C95" s="114" t="s">
        <v>215</v>
      </c>
      <c r="D95" s="114" t="s">
        <v>82</v>
      </c>
      <c r="E95" s="114" t="s">
        <v>201</v>
      </c>
      <c r="F95" s="114" t="s">
        <v>199</v>
      </c>
      <c r="G95" s="114">
        <v>142</v>
      </c>
      <c r="H95" s="114">
        <v>24</v>
      </c>
      <c r="I95" s="114">
        <v>6314</v>
      </c>
    </row>
    <row r="96" spans="1:9" x14ac:dyDescent="0.25">
      <c r="A96" s="112" t="s">
        <v>8</v>
      </c>
      <c r="B96" s="113">
        <v>47634</v>
      </c>
      <c r="C96" s="114" t="s">
        <v>216</v>
      </c>
      <c r="D96" s="114" t="s">
        <v>217</v>
      </c>
      <c r="E96" s="114" t="s">
        <v>201</v>
      </c>
      <c r="F96" s="114" t="s">
        <v>199</v>
      </c>
      <c r="G96" s="114">
        <v>141</v>
      </c>
      <c r="H96" s="114">
        <v>49</v>
      </c>
      <c r="I96" s="114">
        <v>4239</v>
      </c>
    </row>
    <row r="97" spans="1:9" x14ac:dyDescent="0.25">
      <c r="A97" s="112" t="s">
        <v>8</v>
      </c>
      <c r="B97" s="113">
        <v>47814</v>
      </c>
      <c r="C97" s="114" t="s">
        <v>218</v>
      </c>
      <c r="D97" s="114" t="s">
        <v>219</v>
      </c>
      <c r="E97" s="114" t="s">
        <v>201</v>
      </c>
      <c r="F97" s="114" t="s">
        <v>199</v>
      </c>
      <c r="G97" s="114">
        <v>140</v>
      </c>
      <c r="H97" s="114">
        <v>70</v>
      </c>
      <c r="I97" s="114">
        <v>6292</v>
      </c>
    </row>
    <row r="98" spans="1:9" x14ac:dyDescent="0.25">
      <c r="A98" s="112" t="s">
        <v>8</v>
      </c>
      <c r="B98" s="113">
        <v>47933</v>
      </c>
      <c r="C98" s="114" t="s">
        <v>220</v>
      </c>
      <c r="D98" s="114" t="s">
        <v>221</v>
      </c>
      <c r="E98" s="114" t="s">
        <v>201</v>
      </c>
      <c r="F98" s="114" t="s">
        <v>199</v>
      </c>
      <c r="G98" s="114">
        <v>139</v>
      </c>
      <c r="H98" s="114">
        <v>66</v>
      </c>
      <c r="I98" s="114">
        <v>5636</v>
      </c>
    </row>
    <row r="99" spans="1:9" x14ac:dyDescent="0.25">
      <c r="A99" s="112" t="s">
        <v>8</v>
      </c>
      <c r="B99" s="113">
        <v>47979</v>
      </c>
      <c r="C99" s="114" t="s">
        <v>222</v>
      </c>
      <c r="D99" s="114" t="s">
        <v>223</v>
      </c>
      <c r="E99" s="114" t="s">
        <v>201</v>
      </c>
      <c r="F99" s="114" t="s">
        <v>199</v>
      </c>
      <c r="G99" s="114">
        <v>139</v>
      </c>
      <c r="H99" s="114">
        <v>71</v>
      </c>
      <c r="I99" s="114">
        <v>6663</v>
      </c>
    </row>
    <row r="100" spans="1:9" x14ac:dyDescent="0.25">
      <c r="A100" s="112" t="s">
        <v>8</v>
      </c>
      <c r="B100" s="113">
        <v>49889</v>
      </c>
      <c r="C100" s="114" t="s">
        <v>232</v>
      </c>
      <c r="D100" s="114" t="s">
        <v>223</v>
      </c>
      <c r="E100" s="114" t="s">
        <v>201</v>
      </c>
      <c r="F100" s="114" t="s">
        <v>199</v>
      </c>
      <c r="G100" s="114">
        <v>125</v>
      </c>
      <c r="H100" s="114">
        <v>25</v>
      </c>
      <c r="I100" s="114">
        <v>3116</v>
      </c>
    </row>
    <row r="101" spans="1:9" x14ac:dyDescent="0.25">
      <c r="A101" s="112" t="s">
        <v>8</v>
      </c>
      <c r="B101" s="113">
        <v>52321</v>
      </c>
      <c r="C101" s="114" t="s">
        <v>235</v>
      </c>
      <c r="D101" s="114" t="s">
        <v>236</v>
      </c>
      <c r="E101" s="114" t="s">
        <v>201</v>
      </c>
      <c r="F101" s="114" t="s">
        <v>199</v>
      </c>
      <c r="G101" s="114">
        <v>109</v>
      </c>
      <c r="H101" s="114">
        <v>84</v>
      </c>
      <c r="I101" s="114">
        <v>3477</v>
      </c>
    </row>
    <row r="102" spans="1:9" x14ac:dyDescent="0.25">
      <c r="A102" s="112" t="s">
        <v>8</v>
      </c>
      <c r="B102" s="113">
        <v>52567</v>
      </c>
      <c r="C102" s="114" t="s">
        <v>237</v>
      </c>
      <c r="D102" s="114" t="s">
        <v>238</v>
      </c>
      <c r="E102" s="114" t="s">
        <v>201</v>
      </c>
      <c r="F102" s="114" t="s">
        <v>199</v>
      </c>
      <c r="G102" s="114">
        <v>108</v>
      </c>
      <c r="H102" s="114">
        <v>70</v>
      </c>
      <c r="I102" s="114">
        <v>6222</v>
      </c>
    </row>
    <row r="103" spans="1:9" x14ac:dyDescent="0.25">
      <c r="A103" s="112" t="s">
        <v>8</v>
      </c>
      <c r="B103" s="113">
        <v>52872</v>
      </c>
      <c r="C103" s="114" t="s">
        <v>239</v>
      </c>
      <c r="D103" s="114" t="s">
        <v>240</v>
      </c>
      <c r="E103" s="114" t="s">
        <v>201</v>
      </c>
      <c r="F103" s="114" t="s">
        <v>199</v>
      </c>
      <c r="G103" s="114">
        <v>106</v>
      </c>
      <c r="H103" s="114">
        <v>101</v>
      </c>
      <c r="I103" s="114">
        <v>6582</v>
      </c>
    </row>
    <row r="104" spans="1:9" x14ac:dyDescent="0.25">
      <c r="A104" s="115" t="s">
        <v>8</v>
      </c>
      <c r="B104" s="116">
        <v>46574</v>
      </c>
      <c r="C104" s="117" t="s">
        <v>211</v>
      </c>
      <c r="D104" s="117" t="s">
        <v>212</v>
      </c>
      <c r="E104" s="117" t="s">
        <v>200</v>
      </c>
      <c r="F104" s="117" t="s">
        <v>199</v>
      </c>
      <c r="G104" s="117">
        <v>149</v>
      </c>
      <c r="H104" s="117">
        <v>61</v>
      </c>
      <c r="I104" s="117">
        <v>5114</v>
      </c>
    </row>
    <row r="105" spans="1:9" x14ac:dyDescent="0.25">
      <c r="A105" s="106" t="s">
        <v>8</v>
      </c>
      <c r="B105" s="107">
        <v>42299</v>
      </c>
      <c r="C105" s="108" t="s">
        <v>203</v>
      </c>
      <c r="D105" s="108" t="s">
        <v>204</v>
      </c>
      <c r="E105" s="108" t="s">
        <v>202</v>
      </c>
      <c r="F105" s="108" t="s">
        <v>199</v>
      </c>
      <c r="G105" s="108">
        <v>194</v>
      </c>
      <c r="H105" s="108">
        <v>16</v>
      </c>
      <c r="I105" s="108">
        <v>6683</v>
      </c>
    </row>
    <row r="106" spans="1:9" x14ac:dyDescent="0.25">
      <c r="A106" s="106" t="s">
        <v>8</v>
      </c>
      <c r="B106" s="107">
        <v>45310</v>
      </c>
      <c r="C106" s="108" t="s">
        <v>209</v>
      </c>
      <c r="D106" s="108" t="s">
        <v>210</v>
      </c>
      <c r="E106" s="108" t="s">
        <v>202</v>
      </c>
      <c r="F106" s="108" t="s">
        <v>199</v>
      </c>
      <c r="G106" s="108">
        <v>160</v>
      </c>
      <c r="H106" s="108">
        <v>20</v>
      </c>
      <c r="I106" s="108">
        <v>6096</v>
      </c>
    </row>
    <row r="107" spans="1:9" x14ac:dyDescent="0.25">
      <c r="A107" s="106" t="s">
        <v>8</v>
      </c>
      <c r="B107" s="107">
        <v>48959</v>
      </c>
      <c r="C107" s="108" t="s">
        <v>224</v>
      </c>
      <c r="D107" s="108" t="s">
        <v>225</v>
      </c>
      <c r="E107" s="108" t="s">
        <v>202</v>
      </c>
      <c r="F107" s="108" t="s">
        <v>199</v>
      </c>
      <c r="G107" s="108">
        <v>132</v>
      </c>
      <c r="H107" s="108">
        <v>78</v>
      </c>
      <c r="I107" s="108">
        <v>6367</v>
      </c>
    </row>
    <row r="108" spans="1:9" x14ac:dyDescent="0.25">
      <c r="A108" s="106" t="s">
        <v>8</v>
      </c>
      <c r="B108" s="107">
        <v>49125</v>
      </c>
      <c r="C108" s="108" t="s">
        <v>226</v>
      </c>
      <c r="D108" s="108" t="s">
        <v>227</v>
      </c>
      <c r="E108" s="108" t="s">
        <v>202</v>
      </c>
      <c r="F108" s="108" t="s">
        <v>199</v>
      </c>
      <c r="G108" s="108">
        <v>131</v>
      </c>
      <c r="H108" s="108">
        <v>75</v>
      </c>
      <c r="I108" s="108">
        <v>6810</v>
      </c>
    </row>
    <row r="109" spans="1:9" x14ac:dyDescent="0.25">
      <c r="A109" s="106" t="s">
        <v>8</v>
      </c>
      <c r="B109" s="107">
        <v>49188</v>
      </c>
      <c r="C109" s="108" t="s">
        <v>228</v>
      </c>
      <c r="D109" s="108" t="s">
        <v>229</v>
      </c>
      <c r="E109" s="108" t="s">
        <v>202</v>
      </c>
      <c r="F109" s="108" t="s">
        <v>199</v>
      </c>
      <c r="G109" s="108">
        <v>130</v>
      </c>
      <c r="H109" s="108">
        <v>20</v>
      </c>
      <c r="I109" s="108">
        <v>4344</v>
      </c>
    </row>
    <row r="110" spans="1:9" x14ac:dyDescent="0.25">
      <c r="A110" s="106" t="s">
        <v>8</v>
      </c>
      <c r="B110" s="107">
        <v>49190</v>
      </c>
      <c r="C110" s="108" t="s">
        <v>230</v>
      </c>
      <c r="D110" s="108" t="s">
        <v>231</v>
      </c>
      <c r="E110" s="108" t="s">
        <v>202</v>
      </c>
      <c r="F110" s="108" t="s">
        <v>199</v>
      </c>
      <c r="G110" s="108">
        <v>130</v>
      </c>
      <c r="H110" s="108">
        <v>50</v>
      </c>
      <c r="I110" s="108">
        <v>4446</v>
      </c>
    </row>
    <row r="111" spans="1:9" x14ac:dyDescent="0.25">
      <c r="A111" s="106" t="s">
        <v>8</v>
      </c>
      <c r="B111" s="107">
        <v>51479</v>
      </c>
      <c r="C111" s="108" t="s">
        <v>233</v>
      </c>
      <c r="D111" s="108" t="s">
        <v>234</v>
      </c>
      <c r="E111" s="108" t="s">
        <v>202</v>
      </c>
      <c r="F111" s="108" t="s">
        <v>199</v>
      </c>
      <c r="G111" s="108">
        <v>115</v>
      </c>
      <c r="H111" s="108">
        <v>41</v>
      </c>
      <c r="I111" s="108">
        <v>6212</v>
      </c>
    </row>
    <row r="112" spans="1:9" x14ac:dyDescent="0.25">
      <c r="A112" s="118" t="s">
        <v>8</v>
      </c>
      <c r="B112" s="119">
        <v>53389</v>
      </c>
      <c r="C112" s="120" t="s">
        <v>244</v>
      </c>
      <c r="D112" s="120" t="s">
        <v>245</v>
      </c>
      <c r="E112" s="120" t="s">
        <v>243</v>
      </c>
      <c r="F112" s="120" t="s">
        <v>241</v>
      </c>
      <c r="G112" s="120">
        <v>164</v>
      </c>
      <c r="H112" s="120">
        <v>29</v>
      </c>
      <c r="I112" s="120">
        <v>7883</v>
      </c>
    </row>
    <row r="113" spans="1:9" x14ac:dyDescent="0.25">
      <c r="A113" s="118" t="s">
        <v>8</v>
      </c>
      <c r="B113" s="119">
        <v>53911</v>
      </c>
      <c r="C113" s="120" t="s">
        <v>249</v>
      </c>
      <c r="D113" s="120" t="s">
        <v>250</v>
      </c>
      <c r="E113" s="120" t="s">
        <v>243</v>
      </c>
      <c r="F113" s="120" t="s">
        <v>241</v>
      </c>
      <c r="G113" s="120">
        <v>146</v>
      </c>
      <c r="H113" s="120">
        <v>64</v>
      </c>
      <c r="I113" s="120">
        <v>5831</v>
      </c>
    </row>
    <row r="114" spans="1:9" x14ac:dyDescent="0.25">
      <c r="A114" s="91" t="s">
        <v>8</v>
      </c>
      <c r="B114" s="92">
        <v>53753</v>
      </c>
      <c r="C114" s="93" t="s">
        <v>246</v>
      </c>
      <c r="D114" s="93" t="s">
        <v>247</v>
      </c>
      <c r="E114" s="93" t="s">
        <v>242</v>
      </c>
      <c r="F114" s="93" t="s">
        <v>241</v>
      </c>
      <c r="G114" s="93">
        <v>151</v>
      </c>
      <c r="H114" s="93">
        <v>42</v>
      </c>
      <c r="I114" s="93">
        <v>7666</v>
      </c>
    </row>
    <row r="115" spans="1:9" x14ac:dyDescent="0.25">
      <c r="A115" s="91" t="s">
        <v>8</v>
      </c>
      <c r="B115" s="92">
        <v>54475</v>
      </c>
      <c r="C115" s="93" t="s">
        <v>251</v>
      </c>
      <c r="D115" s="93" t="s">
        <v>252</v>
      </c>
      <c r="E115" s="93" t="s">
        <v>242</v>
      </c>
      <c r="F115" s="93" t="s">
        <v>241</v>
      </c>
      <c r="G115" s="93">
        <v>134</v>
      </c>
      <c r="H115" s="93">
        <v>73</v>
      </c>
      <c r="I115" s="93">
        <v>6330</v>
      </c>
    </row>
    <row r="116" spans="1:9" x14ac:dyDescent="0.25">
      <c r="A116" s="91" t="s">
        <v>8</v>
      </c>
      <c r="B116" s="92">
        <v>54803</v>
      </c>
      <c r="C116" s="93" t="s">
        <v>253</v>
      </c>
      <c r="D116" s="93" t="s">
        <v>254</v>
      </c>
      <c r="E116" s="93" t="s">
        <v>242</v>
      </c>
      <c r="F116" s="93" t="s">
        <v>241</v>
      </c>
      <c r="G116" s="93">
        <v>128</v>
      </c>
      <c r="H116" s="93">
        <v>81</v>
      </c>
      <c r="I116" s="93">
        <v>6025</v>
      </c>
    </row>
    <row r="117" spans="1:9" x14ac:dyDescent="0.25">
      <c r="A117" s="91" t="s">
        <v>8</v>
      </c>
      <c r="B117" s="92">
        <v>54829</v>
      </c>
      <c r="C117" s="93" t="s">
        <v>255</v>
      </c>
      <c r="D117" s="93" t="s">
        <v>256</v>
      </c>
      <c r="E117" s="93" t="s">
        <v>242</v>
      </c>
      <c r="F117" s="93" t="s">
        <v>241</v>
      </c>
      <c r="G117" s="93">
        <v>128</v>
      </c>
      <c r="H117" s="93">
        <v>64</v>
      </c>
      <c r="I117" s="93">
        <v>7737</v>
      </c>
    </row>
    <row r="118" spans="1:9" x14ac:dyDescent="0.25">
      <c r="A118" s="91" t="s">
        <v>8</v>
      </c>
      <c r="B118" s="92">
        <v>56825</v>
      </c>
      <c r="C118" s="93" t="s">
        <v>261</v>
      </c>
      <c r="D118" s="93" t="s">
        <v>262</v>
      </c>
      <c r="E118" s="93" t="s">
        <v>242</v>
      </c>
      <c r="F118" s="93" t="s">
        <v>241</v>
      </c>
      <c r="G118" s="93">
        <v>107</v>
      </c>
      <c r="H118" s="93">
        <v>82</v>
      </c>
      <c r="I118" s="93">
        <v>7811</v>
      </c>
    </row>
    <row r="119" spans="1:9" x14ac:dyDescent="0.25">
      <c r="A119" s="94" t="s">
        <v>8</v>
      </c>
      <c r="B119" s="95">
        <v>55930</v>
      </c>
      <c r="C119" s="96" t="s">
        <v>257</v>
      </c>
      <c r="D119" s="96" t="s">
        <v>258</v>
      </c>
      <c r="E119" s="96" t="s">
        <v>248</v>
      </c>
      <c r="F119" s="96" t="s">
        <v>241</v>
      </c>
      <c r="G119" s="96">
        <v>115</v>
      </c>
      <c r="H119" s="96">
        <v>62</v>
      </c>
      <c r="I119" s="96">
        <v>7136</v>
      </c>
    </row>
    <row r="120" spans="1:9" x14ac:dyDescent="0.25">
      <c r="A120" s="94" t="s">
        <v>8</v>
      </c>
      <c r="B120" s="95">
        <v>56705</v>
      </c>
      <c r="C120" s="96" t="s">
        <v>259</v>
      </c>
      <c r="D120" s="96" t="s">
        <v>260</v>
      </c>
      <c r="E120" s="96" t="s">
        <v>248</v>
      </c>
      <c r="F120" s="96" t="s">
        <v>241</v>
      </c>
      <c r="G120" s="96">
        <v>108</v>
      </c>
      <c r="H120" s="96">
        <v>70</v>
      </c>
      <c r="I120" s="96">
        <v>7714</v>
      </c>
    </row>
    <row r="121" spans="1:9" ht="16.5" thickBot="1" x14ac:dyDescent="0.3"/>
    <row r="122" spans="1:9" ht="72" thickBot="1" x14ac:dyDescent="0.3">
      <c r="B122" s="131" t="s">
        <v>264</v>
      </c>
      <c r="C122" s="1" t="s">
        <v>5</v>
      </c>
      <c r="D122" s="2" t="s">
        <v>265</v>
      </c>
      <c r="E122" s="3" t="s">
        <v>266</v>
      </c>
      <c r="F122" s="4" t="s">
        <v>267</v>
      </c>
      <c r="G122" s="5" t="s">
        <v>268</v>
      </c>
    </row>
    <row r="123" spans="1:9" x14ac:dyDescent="0.25">
      <c r="B123" s="132"/>
      <c r="C123" s="134">
        <v>1</v>
      </c>
      <c r="D123" s="6" t="s">
        <v>14</v>
      </c>
      <c r="E123" s="7">
        <v>27</v>
      </c>
      <c r="F123" s="8">
        <f>COUNTIF($E$3:$E$120, "1/1")</f>
        <v>16</v>
      </c>
      <c r="G123" s="9">
        <f>F123*100/E123</f>
        <v>59.25925925925926</v>
      </c>
    </row>
    <row r="124" spans="1:9" x14ac:dyDescent="0.25">
      <c r="B124" s="132"/>
      <c r="C124" s="135"/>
      <c r="D124" s="10" t="s">
        <v>11</v>
      </c>
      <c r="E124" s="11">
        <v>26</v>
      </c>
      <c r="F124" s="12">
        <f>COUNTIF($E$3:$E$120, "1/2")</f>
        <v>18</v>
      </c>
      <c r="G124" s="13">
        <f t="shared" ref="G124:G143" si="0">F124*100/E124</f>
        <v>69.230769230769226</v>
      </c>
    </row>
    <row r="125" spans="1:9" ht="16.5" thickBot="1" x14ac:dyDescent="0.3">
      <c r="B125" s="132"/>
      <c r="C125" s="136"/>
      <c r="D125" s="14" t="s">
        <v>13</v>
      </c>
      <c r="E125" s="15">
        <v>26</v>
      </c>
      <c r="F125" s="16">
        <f>COUNTIF($E$3:$E120, "1/3")</f>
        <v>2</v>
      </c>
      <c r="G125" s="17">
        <f t="shared" si="0"/>
        <v>7.6923076923076925</v>
      </c>
    </row>
    <row r="126" spans="1:9" ht="16.5" thickBot="1" x14ac:dyDescent="0.3">
      <c r="B126" s="132"/>
      <c r="C126" s="137" t="s">
        <v>269</v>
      </c>
      <c r="D126" s="138"/>
      <c r="E126" s="18">
        <f>SUM(E123:E125)</f>
        <v>79</v>
      </c>
      <c r="F126" s="19">
        <f>SUM(F123:F125)</f>
        <v>36</v>
      </c>
      <c r="G126" s="20">
        <f t="shared" si="0"/>
        <v>45.569620253164558</v>
      </c>
    </row>
    <row r="127" spans="1:9" x14ac:dyDescent="0.25">
      <c r="B127" s="132"/>
      <c r="C127" s="139">
        <v>2</v>
      </c>
      <c r="D127" s="21" t="s">
        <v>89</v>
      </c>
      <c r="E127" s="22">
        <v>33</v>
      </c>
      <c r="F127" s="23">
        <f>COUNTIF($E$3:$E$120, "2/1")</f>
        <v>12</v>
      </c>
      <c r="G127" s="24">
        <f t="shared" si="0"/>
        <v>36.363636363636367</v>
      </c>
    </row>
    <row r="128" spans="1:9" x14ac:dyDescent="0.25">
      <c r="B128" s="132"/>
      <c r="C128" s="140"/>
      <c r="D128" s="25" t="s">
        <v>92</v>
      </c>
      <c r="E128" s="26">
        <v>27</v>
      </c>
      <c r="F128" s="27">
        <f>COUNTIF($E$3:$E$120, "2/2")</f>
        <v>13</v>
      </c>
      <c r="G128" s="28">
        <f t="shared" si="0"/>
        <v>48.148148148148145</v>
      </c>
    </row>
    <row r="129" spans="2:7" ht="16.5" thickBot="1" x14ac:dyDescent="0.3">
      <c r="B129" s="132"/>
      <c r="C129" s="141"/>
      <c r="D129" s="29" t="s">
        <v>101</v>
      </c>
      <c r="E129" s="30">
        <v>27</v>
      </c>
      <c r="F129" s="31">
        <f>COUNTIF($E$3:$E$120, "2/3")</f>
        <v>4</v>
      </c>
      <c r="G129" s="32">
        <f t="shared" si="0"/>
        <v>14.814814814814815</v>
      </c>
    </row>
    <row r="130" spans="2:7" ht="16.5" thickBot="1" x14ac:dyDescent="0.3">
      <c r="B130" s="132"/>
      <c r="C130" s="142" t="s">
        <v>270</v>
      </c>
      <c r="D130" s="143"/>
      <c r="E130" s="33">
        <f>SUM(E127:E129)</f>
        <v>87</v>
      </c>
      <c r="F130" s="34">
        <f>SUM(F127:F129)</f>
        <v>29</v>
      </c>
      <c r="G130" s="35">
        <f t="shared" si="0"/>
        <v>33.333333333333336</v>
      </c>
    </row>
    <row r="131" spans="2:7" x14ac:dyDescent="0.25">
      <c r="B131" s="132"/>
      <c r="C131" s="144">
        <v>3</v>
      </c>
      <c r="D131" s="36" t="s">
        <v>155</v>
      </c>
      <c r="E131" s="37">
        <v>35</v>
      </c>
      <c r="F131" s="37">
        <f>COUNTIF($E$3:$E$120, "3/1")</f>
        <v>5</v>
      </c>
      <c r="G131" s="38">
        <f t="shared" si="0"/>
        <v>14.285714285714286</v>
      </c>
    </row>
    <row r="132" spans="2:7" x14ac:dyDescent="0.25">
      <c r="B132" s="132"/>
      <c r="C132" s="145"/>
      <c r="D132" s="39" t="s">
        <v>154</v>
      </c>
      <c r="E132" s="40">
        <v>35</v>
      </c>
      <c r="F132" s="40">
        <f>COUNTIF($E$3:$E$120, "3/2")</f>
        <v>5</v>
      </c>
      <c r="G132" s="41">
        <f t="shared" si="0"/>
        <v>14.285714285714286</v>
      </c>
    </row>
    <row r="133" spans="2:7" ht="16.5" thickBot="1" x14ac:dyDescent="0.3">
      <c r="B133" s="132"/>
      <c r="C133" s="146"/>
      <c r="D133" s="42" t="s">
        <v>153</v>
      </c>
      <c r="E133" s="43">
        <v>35</v>
      </c>
      <c r="F133" s="43">
        <f>COUNTIF($E$3:$E$120, "3/3")</f>
        <v>14</v>
      </c>
      <c r="G133" s="44">
        <f t="shared" si="0"/>
        <v>40</v>
      </c>
    </row>
    <row r="134" spans="2:7" ht="16.5" thickBot="1" x14ac:dyDescent="0.3">
      <c r="B134" s="132"/>
      <c r="C134" s="147" t="s">
        <v>271</v>
      </c>
      <c r="D134" s="148"/>
      <c r="E134" s="45">
        <f>SUM(E131:E133)</f>
        <v>105</v>
      </c>
      <c r="F134" s="46">
        <f>SUM(F131:F133)</f>
        <v>24</v>
      </c>
      <c r="G134" s="47">
        <f t="shared" si="0"/>
        <v>22.857142857142858</v>
      </c>
    </row>
    <row r="135" spans="2:7" x14ac:dyDescent="0.25">
      <c r="B135" s="132"/>
      <c r="C135" s="149">
        <v>4</v>
      </c>
      <c r="D135" s="48" t="s">
        <v>201</v>
      </c>
      <c r="E135" s="49">
        <v>35</v>
      </c>
      <c r="F135" s="49">
        <f>COUNTIF($E$3:$E$120, "4/1")</f>
        <v>12</v>
      </c>
      <c r="G135" s="50">
        <f t="shared" si="0"/>
        <v>34.285714285714285</v>
      </c>
    </row>
    <row r="136" spans="2:7" x14ac:dyDescent="0.25">
      <c r="B136" s="132"/>
      <c r="C136" s="150"/>
      <c r="D136" s="51" t="s">
        <v>200</v>
      </c>
      <c r="E136" s="52">
        <v>34</v>
      </c>
      <c r="F136" s="52">
        <f>COUNTIF($E$3:$E$120, "4/2")</f>
        <v>1</v>
      </c>
      <c r="G136" s="53">
        <f t="shared" si="0"/>
        <v>2.9411764705882355</v>
      </c>
    </row>
    <row r="137" spans="2:7" ht="16.5" thickBot="1" x14ac:dyDescent="0.3">
      <c r="B137" s="132"/>
      <c r="C137" s="151"/>
      <c r="D137" s="54" t="s">
        <v>202</v>
      </c>
      <c r="E137" s="55">
        <v>34</v>
      </c>
      <c r="F137" s="55">
        <f>COUNTIF($E$3:$E$120, "4/3")</f>
        <v>7</v>
      </c>
      <c r="G137" s="56">
        <f t="shared" si="0"/>
        <v>20.588235294117649</v>
      </c>
    </row>
    <row r="138" spans="2:7" ht="16.5" thickBot="1" x14ac:dyDescent="0.3">
      <c r="B138" s="132"/>
      <c r="C138" s="152" t="s">
        <v>272</v>
      </c>
      <c r="D138" s="153"/>
      <c r="E138" s="57">
        <f>SUM(E135:E137)</f>
        <v>103</v>
      </c>
      <c r="F138" s="58">
        <f>SUM(F135:F137)</f>
        <v>20</v>
      </c>
      <c r="G138" s="59">
        <f t="shared" si="0"/>
        <v>19.417475728155338</v>
      </c>
    </row>
    <row r="139" spans="2:7" x14ac:dyDescent="0.25">
      <c r="B139" s="132"/>
      <c r="C139" s="121">
        <v>5</v>
      </c>
      <c r="D139" s="60" t="s">
        <v>243</v>
      </c>
      <c r="E139" s="61">
        <v>35</v>
      </c>
      <c r="F139" s="61">
        <f>COUNTIF($E$3:$E$120, "5/1")</f>
        <v>2</v>
      </c>
      <c r="G139" s="62">
        <f t="shared" si="0"/>
        <v>5.7142857142857144</v>
      </c>
    </row>
    <row r="140" spans="2:7" x14ac:dyDescent="0.25">
      <c r="B140" s="132"/>
      <c r="C140" s="122"/>
      <c r="D140" s="63" t="s">
        <v>242</v>
      </c>
      <c r="E140" s="64">
        <v>41</v>
      </c>
      <c r="F140" s="64">
        <f>COUNTIF($E$3:$E$120, "5/2")</f>
        <v>5</v>
      </c>
      <c r="G140" s="65">
        <f t="shared" si="0"/>
        <v>12.195121951219512</v>
      </c>
    </row>
    <row r="141" spans="2:7" ht="16.5" thickBot="1" x14ac:dyDescent="0.3">
      <c r="B141" s="132"/>
      <c r="C141" s="123"/>
      <c r="D141" s="66" t="s">
        <v>248</v>
      </c>
      <c r="E141" s="67">
        <v>36</v>
      </c>
      <c r="F141" s="67">
        <f>COUNTIF($E$3:$E$120, "5/3")</f>
        <v>2</v>
      </c>
      <c r="G141" s="68">
        <f t="shared" si="0"/>
        <v>5.5555555555555554</v>
      </c>
    </row>
    <row r="142" spans="2:7" ht="16.5" thickBot="1" x14ac:dyDescent="0.3">
      <c r="B142" s="132"/>
      <c r="C142" s="124" t="s">
        <v>273</v>
      </c>
      <c r="D142" s="125"/>
      <c r="E142" s="69">
        <f>SUM(E139:E141)</f>
        <v>112</v>
      </c>
      <c r="F142" s="70">
        <f>SUM(F139:F141)</f>
        <v>9</v>
      </c>
      <c r="G142" s="71">
        <f t="shared" si="0"/>
        <v>8.0357142857142865</v>
      </c>
    </row>
    <row r="143" spans="2:7" ht="16.5" thickBot="1" x14ac:dyDescent="0.3">
      <c r="B143" s="133"/>
      <c r="C143" s="126" t="s">
        <v>274</v>
      </c>
      <c r="D143" s="127"/>
      <c r="E143" s="72">
        <f>E126+E130+E134+E138+E142</f>
        <v>486</v>
      </c>
      <c r="F143" s="73">
        <f>F126+F130+F134+F138+F142</f>
        <v>118</v>
      </c>
      <c r="G143" s="74">
        <f t="shared" si="0"/>
        <v>24.279835390946502</v>
      </c>
    </row>
    <row r="145" spans="10:10" x14ac:dyDescent="0.25">
      <c r="J145" t="s">
        <v>276</v>
      </c>
    </row>
  </sheetData>
  <mergeCells count="13">
    <mergeCell ref="C139:C141"/>
    <mergeCell ref="C142:D142"/>
    <mergeCell ref="C143:D143"/>
    <mergeCell ref="A1:I1"/>
    <mergeCell ref="B122:B143"/>
    <mergeCell ref="C123:C125"/>
    <mergeCell ref="C126:D126"/>
    <mergeCell ref="C127:C129"/>
    <mergeCell ref="C130:D130"/>
    <mergeCell ref="C131:C133"/>
    <mergeCell ref="C134:D134"/>
    <mergeCell ref="C135:C137"/>
    <mergeCell ref="C138:D138"/>
  </mergeCells>
  <conditionalFormatting sqref="B3:B18">
    <cfRule type="duplicateValues" dxfId="15" priority="16"/>
  </conditionalFormatting>
  <conditionalFormatting sqref="B19:B36">
    <cfRule type="duplicateValues" dxfId="14" priority="15"/>
  </conditionalFormatting>
  <conditionalFormatting sqref="B37:B38">
    <cfRule type="duplicateValues" dxfId="13" priority="14"/>
  </conditionalFormatting>
  <conditionalFormatting sqref="B39:B50">
    <cfRule type="duplicateValues" dxfId="12" priority="13"/>
  </conditionalFormatting>
  <conditionalFormatting sqref="B51:B63">
    <cfRule type="duplicateValues" dxfId="11" priority="12"/>
  </conditionalFormatting>
  <conditionalFormatting sqref="B64:B67">
    <cfRule type="duplicateValues" dxfId="10" priority="11"/>
  </conditionalFormatting>
  <conditionalFormatting sqref="B68:B72">
    <cfRule type="duplicateValues" dxfId="9" priority="10"/>
  </conditionalFormatting>
  <conditionalFormatting sqref="B73:B77">
    <cfRule type="duplicateValues" dxfId="8" priority="9"/>
  </conditionalFormatting>
  <conditionalFormatting sqref="B78:B91">
    <cfRule type="duplicateValues" dxfId="7" priority="8"/>
  </conditionalFormatting>
  <conditionalFormatting sqref="B92:B103">
    <cfRule type="duplicateValues" dxfId="6" priority="7"/>
  </conditionalFormatting>
  <conditionalFormatting sqref="B104">
    <cfRule type="duplicateValues" dxfId="5" priority="6"/>
  </conditionalFormatting>
  <conditionalFormatting sqref="B105:B111">
    <cfRule type="duplicateValues" dxfId="4" priority="5"/>
  </conditionalFormatting>
  <conditionalFormatting sqref="B112:B113">
    <cfRule type="duplicateValues" dxfId="3" priority="4"/>
  </conditionalFormatting>
  <conditionalFormatting sqref="B114:B118">
    <cfRule type="duplicateValues" dxfId="2" priority="3"/>
  </conditionalFormatting>
  <conditionalFormatting sqref="B119:B120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 HS đủ ĐK tham gia VCK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2023-12-25T05:40:26Z</dcterms:created>
  <dcterms:modified xsi:type="dcterms:W3CDTF">2023-12-27T01:04:35Z</dcterms:modified>
</cp:coreProperties>
</file>